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CAF2\WMBC-IGR Incentives and Reliefs National\2. Creatives\Creative Reliefs\Creative\Operational\Queries\Templates\Support templates\Breakdown &amp; Comp stencils\"/>
    </mc:Choice>
  </mc:AlternateContent>
  <bookViews>
    <workbookView xWindow="0" yWindow="0" windowWidth="19200" windowHeight="12285"/>
  </bookViews>
  <sheets>
    <sheet name="M&amp;G Tax Relief Stencil" sheetId="2" r:id="rId1"/>
    <sheet name="M&amp;G Tax Relief Checklist" sheetId="5" r:id="rId2"/>
    <sheet name="M&amp;G Computation" sheetId="3" r:id="rId3"/>
    <sheet name="M&amp;G Expenditure Breakdown" sheetId="4" r:id="rId4"/>
  </sheets>
  <externalReferences>
    <externalReference r:id="rId5"/>
  </externalReferences>
  <definedNames>
    <definedName name="_xlnm._FilterDatabase" localSheetId="3" hidden="1">'M&amp;G Expenditure Breakdown'!#REF!</definedName>
    <definedName name="Conditions" localSheetId="1">'[1]Video Game Expenditure'!#REF!</definedName>
    <definedName name="Conditions">'M&amp;G Expenditure Breakdown'!#REF!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3" l="1"/>
  <c r="F52" i="3"/>
  <c r="G52" i="3"/>
  <c r="H52" i="3"/>
  <c r="D51" i="3"/>
  <c r="D52" i="3" s="1"/>
  <c r="H51" i="3" l="1"/>
  <c r="G51" i="3"/>
  <c r="F51" i="3"/>
  <c r="E51" i="3"/>
  <c r="E48" i="3"/>
  <c r="H47" i="3"/>
  <c r="G47" i="3"/>
  <c r="F47" i="3"/>
  <c r="G43" i="3"/>
  <c r="H42" i="3"/>
  <c r="G42" i="3"/>
  <c r="G44" i="3" s="1"/>
  <c r="G45" i="3" s="1"/>
  <c r="F42" i="3"/>
  <c r="E42" i="3"/>
  <c r="H41" i="3"/>
  <c r="D41" i="3"/>
  <c r="H39" i="3"/>
  <c r="G39" i="3"/>
  <c r="G41" i="3" s="1"/>
  <c r="F39" i="3"/>
  <c r="F41" i="3" s="1"/>
  <c r="E39" i="3"/>
  <c r="E41" i="3" s="1"/>
  <c r="D39" i="3"/>
  <c r="E34" i="3"/>
  <c r="H33" i="3"/>
  <c r="H34" i="3" s="1"/>
  <c r="G33" i="3"/>
  <c r="G34" i="3" s="1"/>
  <c r="F33" i="3"/>
  <c r="F34" i="3" s="1"/>
  <c r="E33" i="3"/>
  <c r="D33" i="3"/>
  <c r="D34" i="3" s="1"/>
  <c r="D42" i="3" s="1"/>
  <c r="D44" i="3" s="1"/>
  <c r="H24" i="3"/>
  <c r="G24" i="3"/>
  <c r="F24" i="3"/>
  <c r="E24" i="3"/>
  <c r="D24" i="3"/>
  <c r="D26" i="3" s="1"/>
  <c r="D23" i="3"/>
  <c r="E22" i="3" s="1"/>
  <c r="D45" i="3" l="1"/>
  <c r="D47" i="3" s="1"/>
  <c r="D49" i="3" s="1"/>
  <c r="F48" i="3"/>
  <c r="H43" i="3"/>
  <c r="H44" i="3" s="1"/>
  <c r="H45" i="3" s="1"/>
  <c r="E43" i="3"/>
  <c r="E44" i="3" s="1"/>
  <c r="E45" i="3" s="1"/>
  <c r="E47" i="3" s="1"/>
  <c r="E49" i="3" s="1"/>
  <c r="F43" i="3"/>
  <c r="F44" i="3" s="1"/>
  <c r="F45" i="3" s="1"/>
  <c r="E23" i="3"/>
  <c r="F22" i="3"/>
  <c r="D28" i="3"/>
  <c r="E25" i="3"/>
  <c r="F49" i="3" l="1"/>
  <c r="G48" i="3"/>
  <c r="F23" i="3"/>
  <c r="G22" i="3"/>
  <c r="E26" i="3"/>
  <c r="E28" i="3" s="1"/>
  <c r="G49" i="3" l="1"/>
  <c r="H48" i="3"/>
  <c r="H49" i="3" s="1"/>
  <c r="G23" i="3"/>
  <c r="H22" i="3"/>
  <c r="H23" i="3" s="1"/>
  <c r="F25" i="3"/>
  <c r="F26" i="3" l="1"/>
  <c r="F28" i="3" s="1"/>
  <c r="G25" i="3"/>
  <c r="G26" i="3" l="1"/>
  <c r="G28" i="3" s="1"/>
  <c r="B46" i="4"/>
  <c r="B48" i="4" s="1"/>
  <c r="C46" i="4"/>
  <c r="C48" i="4" s="1"/>
  <c r="D46" i="4"/>
  <c r="B1" i="4" s="1"/>
  <c r="E46" i="4"/>
  <c r="F46" i="4"/>
  <c r="F48" i="4" s="1"/>
  <c r="G46" i="4"/>
  <c r="G48" i="4" s="1"/>
  <c r="E1" i="4" l="1"/>
  <c r="H25" i="3"/>
  <c r="H26" i="3" s="1"/>
  <c r="H28" i="3" s="1"/>
  <c r="E48" i="4"/>
  <c r="D48" i="4"/>
</calcChain>
</file>

<file path=xl/sharedStrings.xml><?xml version="1.0" encoding="utf-8"?>
<sst xmlns="http://schemas.openxmlformats.org/spreadsheetml/2006/main" count="220" uniqueCount="203">
  <si>
    <t xml:space="preserve">Please see https://www.gov.uk/guidance/corporation-tax-creative-industry-tax-reliefs for further guidance </t>
  </si>
  <si>
    <t>If the answer to any of the above questions is 'No' you may not be eligible to claim Museum &amp; Galleries Tax Relief. Please review your claim or contact the Creative industries unit for clarification.</t>
  </si>
  <si>
    <t>no</t>
  </si>
  <si>
    <t>Please complete the computation and expenditure breakdown for each production</t>
  </si>
  <si>
    <t>In the Expenditure Breakdown Stencil please complete the cost headings included in your claim in Column A. Enter the total expenditure in Column B and show your treatment of these costs and any apportionments in the rest of the table. If you have any comments please enter them in column H.</t>
  </si>
  <si>
    <t>The Computation &amp; Expenditure Breakdown stencils are designed to help you make your claim and provide the level of detail HMRC require to accurately review the claim in a timely manner.</t>
  </si>
  <si>
    <t>Release date</t>
  </si>
  <si>
    <t>Accounting Period</t>
  </si>
  <si>
    <t>Production Period</t>
  </si>
  <si>
    <t>Production name</t>
  </si>
  <si>
    <t>Museums &amp; Galleries Tax Relief Stencil</t>
  </si>
  <si>
    <t xml:space="preserve">£100,000 if touring.  £80,000 if non touring </t>
  </si>
  <si>
    <t>Restricted tax credit</t>
  </si>
  <si>
    <t>TC7</t>
  </si>
  <si>
    <t>25% of TC5 if Touring production, otherwise 20% of TC5</t>
  </si>
  <si>
    <t>M&amp;G  tax credit</t>
  </si>
  <si>
    <t>TC6</t>
  </si>
  <si>
    <t>Up to a maximum of TC4; enter as positive figure</t>
  </si>
  <si>
    <t>Loss surrendered</t>
  </si>
  <si>
    <t>TC5</t>
  </si>
  <si>
    <t>Lesser of (AD14 minus TC3) and TC2, ignoring minus sign</t>
  </si>
  <si>
    <t>Surrenderable loss</t>
  </si>
  <si>
    <t>TC4</t>
  </si>
  <si>
    <t>Total amount previously surrendered</t>
  </si>
  <si>
    <t>TC3</t>
  </si>
  <si>
    <t>Available loss before surrender</t>
  </si>
  <si>
    <t>TC2</t>
  </si>
  <si>
    <t>Tax Credit</t>
  </si>
  <si>
    <t>Enter as minus figure</t>
  </si>
  <si>
    <t>Relevant unused loss brought forward</t>
  </si>
  <si>
    <t>TC1</t>
  </si>
  <si>
    <t>TP10 minus AD17; if loss enter as minus figure</t>
  </si>
  <si>
    <t>Profit/loss of current period (after additional deduction)</t>
  </si>
  <si>
    <t>Additional deduction</t>
  </si>
  <si>
    <t>AD17</t>
  </si>
  <si>
    <t>Enhanceable expenditure incurred at end of previous period</t>
  </si>
  <si>
    <t>AD16</t>
  </si>
  <si>
    <t>Lesser of AD3 and AD6</t>
  </si>
  <si>
    <t>Enhanceable expenditure incurred to date</t>
  </si>
  <si>
    <t>AD14</t>
  </si>
  <si>
    <t>AD11 minus AD12</t>
  </si>
  <si>
    <t>Non-core expenditure brought into account for current period</t>
  </si>
  <si>
    <t>AD13</t>
  </si>
  <si>
    <t>Total non-core expenditure at end of previous period</t>
  </si>
  <si>
    <t>AD12</t>
  </si>
  <si>
    <t>Sum of AD7 to AD10 inclusive</t>
  </si>
  <si>
    <t>Total non-core expenditure incurred to date</t>
  </si>
  <si>
    <t>AD11</t>
  </si>
  <si>
    <t>Non-production expenditure incurred to date</t>
  </si>
  <si>
    <t>AD10</t>
  </si>
  <si>
    <t>Expenditure qualifying for RDEC and/or on which R&amp;D tax relief has been claimed</t>
  </si>
  <si>
    <t>AD9</t>
  </si>
  <si>
    <t>Ordinary running expenditure incurred to date</t>
  </si>
  <si>
    <t>AD8</t>
  </si>
  <si>
    <t>Development expenditure incurred to date</t>
  </si>
  <si>
    <t>AD7</t>
  </si>
  <si>
    <t>AD5 multipled by 80%</t>
  </si>
  <si>
    <t>80% of total core expenditure incurred to date</t>
  </si>
  <si>
    <t>AD6</t>
  </si>
  <si>
    <t>AD3 plus AD4</t>
  </si>
  <si>
    <t>Total core expenditure incurred to date</t>
  </si>
  <si>
    <t>AD5</t>
  </si>
  <si>
    <t>Non-EEA core expenditure incurred to date</t>
  </si>
  <si>
    <t>AD4</t>
  </si>
  <si>
    <t>EEA core expenditure incurred to date</t>
  </si>
  <si>
    <t>AD3</t>
  </si>
  <si>
    <t>Planned or final total EEA core expenditure</t>
  </si>
  <si>
    <t>AD2</t>
  </si>
  <si>
    <t>Planned or final total core expenditure</t>
  </si>
  <si>
    <t>AD1</t>
  </si>
  <si>
    <t>Additional deduction and taxable profit after additional deduction</t>
  </si>
  <si>
    <t>TP8 minus TP5 plus TP9; if loss enter as minus figure</t>
  </si>
  <si>
    <t>Profit/loss of current period (before additional deduction)</t>
  </si>
  <si>
    <t>TP10</t>
  </si>
  <si>
    <t>Enter net addition as positive &amp; net deduction as negative</t>
  </si>
  <si>
    <t>Net corporation tax adjustments</t>
  </si>
  <si>
    <t>TP9</t>
  </si>
  <si>
    <t>TP6 minus TP7</t>
  </si>
  <si>
    <t>Income brought into account for current period</t>
  </si>
  <si>
    <t>TP8</t>
  </si>
  <si>
    <t>Proportion of estimated total income treated as earned at end of previous period</t>
  </si>
  <si>
    <t>TP7</t>
  </si>
  <si>
    <t>TP3/TP2 multiplied by TP1</t>
  </si>
  <si>
    <t>Proportion of estimated total income treated as earned at end of current period</t>
  </si>
  <si>
    <t>TP6</t>
  </si>
  <si>
    <t>TP3 minus TP4</t>
  </si>
  <si>
    <t>Costs brought into account for current period</t>
  </si>
  <si>
    <t>TP5</t>
  </si>
  <si>
    <t>Total costs incurred (and represented in work in progress) at end of previous period</t>
  </si>
  <si>
    <t>TP4</t>
  </si>
  <si>
    <t>Costs incurred (and represented in work in progress) to date</t>
  </si>
  <si>
    <t>TP3</t>
  </si>
  <si>
    <t>Estimated total cost of the Exhibition</t>
  </si>
  <si>
    <t>TP2</t>
  </si>
  <si>
    <t>Estimated total income from the Exhibition</t>
  </si>
  <si>
    <t>TP1</t>
  </si>
  <si>
    <t>Taxable profit before
additional deduction</t>
  </si>
  <si>
    <t>Notes</t>
  </si>
  <si>
    <t>£</t>
  </si>
  <si>
    <t>Computation of taxable profits and theatre tax relief</t>
  </si>
  <si>
    <t>Ref</t>
  </si>
  <si>
    <t>Core expenditure excludes amounts unapid within 4 months of the APE</t>
  </si>
  <si>
    <t>Accounting period end (APE)</t>
  </si>
  <si>
    <t xml:space="preserve">Primary or Seconday Company </t>
  </si>
  <si>
    <t>Company Name</t>
  </si>
  <si>
    <t>Secondary</t>
  </si>
  <si>
    <t xml:space="preserve">Primary </t>
  </si>
  <si>
    <t>NB: Expenditure not paid within 4 months of the accounting period end cannot be included in the claim.</t>
  </si>
  <si>
    <t>NB: Total Core Expenditure should equal Total EEA Core + Total Non EEA Core Expenditure</t>
  </si>
  <si>
    <t>NB: Please note Total Core Expenditure + Total Non Core Expenditure should equal Total Expenditure. Please provide an explanation if this is not the case</t>
  </si>
  <si>
    <t>Total</t>
  </si>
  <si>
    <t>Minus Expenditure not paid 4 months after APE</t>
  </si>
  <si>
    <t>Capital expenditure</t>
  </si>
  <si>
    <t>Expenditure on Infrastructure</t>
  </si>
  <si>
    <t>Purchasing exhibits - Capital expenditure</t>
  </si>
  <si>
    <t>Accountancy - Making the claim and filing the return</t>
  </si>
  <si>
    <t>Publicity</t>
  </si>
  <si>
    <t>Financing</t>
  </si>
  <si>
    <t>Distribution</t>
  </si>
  <si>
    <t>Marketing</t>
  </si>
  <si>
    <t>The following items are normally considered non core expenditure. Please provide comments otherwise</t>
  </si>
  <si>
    <t>Entertainment</t>
  </si>
  <si>
    <t>Gifts</t>
  </si>
  <si>
    <t>security (running phase)</t>
  </si>
  <si>
    <t>Guides/interpreters (running phase)</t>
  </si>
  <si>
    <t>Invigilation</t>
  </si>
  <si>
    <t>Examples include:</t>
  </si>
  <si>
    <t>Running Phase - Normally considered Non Core Expenditure</t>
  </si>
  <si>
    <t>Deinstallation</t>
  </si>
  <si>
    <t>Security (production phase)</t>
  </si>
  <si>
    <t xml:space="preserve">Infrastructure (as long as incurred specifically for exhibition) </t>
  </si>
  <si>
    <t>Guides/interpreters (rehearsal phase)</t>
  </si>
  <si>
    <t>Curator Fees</t>
  </si>
  <si>
    <t>Rent of exhibits</t>
  </si>
  <si>
    <t>Production/Installation</t>
  </si>
  <si>
    <t>Feasibility</t>
  </si>
  <si>
    <t>Initial Concept</t>
  </si>
  <si>
    <t>Development Stage- Pre Green Light</t>
  </si>
  <si>
    <t>Comments</t>
  </si>
  <si>
    <t xml:space="preserve">Apportionment basis </t>
  </si>
  <si>
    <t>Total Non EEA Core Expenditure</t>
  </si>
  <si>
    <t>Total EEA Core Expenditure</t>
  </si>
  <si>
    <t>Total Core Expenditure</t>
  </si>
  <si>
    <t>Non Core Expenditure</t>
  </si>
  <si>
    <t>Total expenditure</t>
  </si>
  <si>
    <t>Expenditure</t>
  </si>
  <si>
    <t>Income of which is a State Aid</t>
  </si>
  <si>
    <t>Total Income</t>
  </si>
  <si>
    <t>Opening Date</t>
  </si>
  <si>
    <t>Number of Touring venues</t>
  </si>
  <si>
    <t>Museums &amp; Galleries Relief Expenditure Breakdown Stencil</t>
  </si>
  <si>
    <r>
      <t xml:space="preserve">Does the Company meet the definition of either a primary or secondary production company in respect of the production </t>
    </r>
    <r>
      <rPr>
        <b/>
        <sz val="12"/>
        <color theme="1"/>
        <rFont val="Calibri"/>
        <family val="2"/>
        <scheme val="minor"/>
      </rPr>
      <t>1218ZAC, 1218ZAD &amp; 1218ZCA</t>
    </r>
  </si>
  <si>
    <r>
      <t xml:space="preserve">If touring does the production meet the touring criteria </t>
    </r>
    <r>
      <rPr>
        <b/>
        <sz val="12"/>
        <color theme="1"/>
        <rFont val="Calibri"/>
        <family val="2"/>
        <scheme val="minor"/>
      </rPr>
      <t>1218ZAB</t>
    </r>
  </si>
  <si>
    <r>
      <t>The production is not on the excluded list</t>
    </r>
    <r>
      <rPr>
        <b/>
        <sz val="12"/>
        <color theme="1"/>
        <rFont val="Calibri"/>
        <family val="2"/>
        <scheme val="minor"/>
      </rPr>
      <t xml:space="preserve"> 1218ZAA(2)</t>
    </r>
  </si>
  <si>
    <r>
      <t xml:space="preserve">Is the production intended to be exhibited to the general public </t>
    </r>
    <r>
      <rPr>
        <b/>
        <sz val="12"/>
        <color theme="1"/>
        <rFont val="Calibri"/>
        <family val="2"/>
        <scheme val="minor"/>
      </rPr>
      <t>1218ZAA</t>
    </r>
  </si>
  <si>
    <r>
      <t xml:space="preserve">Has the EEA expenditure condition been met </t>
    </r>
    <r>
      <rPr>
        <b/>
        <sz val="12"/>
        <color theme="1"/>
        <rFont val="Calibri"/>
        <family val="2"/>
        <scheme val="minor"/>
      </rPr>
      <t xml:space="preserve">S1218ZCC </t>
    </r>
  </si>
  <si>
    <t xml:space="preserve">Please be aware this document is provided as an aide to ensure you provide sufficient information and to help your claim to be processed quickly. However we may still contact you if HMRC have any queries regarding the claim. </t>
  </si>
  <si>
    <t>The claim for Creative tax relief is self assessment and you should ensure that it is accurate.</t>
  </si>
  <si>
    <t>Steps</t>
  </si>
  <si>
    <t>Checklist</t>
  </si>
  <si>
    <t>Tick if done</t>
  </si>
  <si>
    <t>Guidance</t>
  </si>
  <si>
    <t>Register Company - You will need to ensure the company is incorporated prior to pre-development</t>
  </si>
  <si>
    <t xml:space="preserve">https://www.gov.uk/topic/company-registration-filing/starting-company </t>
  </si>
  <si>
    <t xml:space="preserve">Ensure Company meets qualifying definition </t>
  </si>
  <si>
    <t>Ensure Production meets the qualifying definition</t>
  </si>
  <si>
    <t>File CT600 Tax Return</t>
  </si>
  <si>
    <t>https://www.gov.uk/file-your-company-accounts-and-tax-return</t>
  </si>
  <si>
    <t xml:space="preserve">Please attach a copy of this stencil or equivelant information (see steps 6-10) to the CT600 </t>
  </si>
  <si>
    <t>Please provide a computation showing how you have calculated the relief. Please click here for an example you can use</t>
  </si>
  <si>
    <t>Please provide a Breakdown with analysis of the costs included in the claim. Please click here for an example you can use</t>
  </si>
  <si>
    <t>Please provide Bank details on the CT600 - Otherwise the tax credit may be delayed</t>
  </si>
  <si>
    <t>Please provide contacts details for the Company and any agent authority if not already sent (64-8)</t>
  </si>
  <si>
    <t xml:space="preserve">https://www.gov.uk/government/publications/tax-agents-and-advisers-authorising-your-agent-64-8 </t>
  </si>
  <si>
    <t>The title of the Production in respect of which relief is being claimed and confirm if the Prodution is Touring or none Touring</t>
  </si>
  <si>
    <t>Other Useful Links to help you with the claim</t>
  </si>
  <si>
    <t xml:space="preserve">A contact for the Creative industries unit for any queries or correspondence. -creative.industries@hmrc.gsi.gov.uk </t>
  </si>
  <si>
    <t>M&amp;G Tax Relief Stencil</t>
  </si>
  <si>
    <t>https://www.gov.uk/hmrc-internal-manuals/museums-and-galleries-exhibition-tax-relief/mgetr10020</t>
  </si>
  <si>
    <t>https://www.gov.uk/hmrc-internal-manuals/museums-and-galleries-exhibition-tax-relief/mgetr20020</t>
  </si>
  <si>
    <t>https://www.gov.uk/hmrc-internal-manuals/museums-and-galleries-exhibition-tax-relief/mgetr20030</t>
  </si>
  <si>
    <t>https://www.gov.uk/hmrc-internal-manuals/museums-and-galleries-exhibition-tax-relief/mgetr60000</t>
  </si>
  <si>
    <t>https://www.gov.uk/hmrc-internal-manuals/museums-and-galleries-exhibition-tax-relief/mgetr50000</t>
  </si>
  <si>
    <t>https://www.gov.uk/hmrc-internal-manuals/museums-and-galleries-exhibition-tax-relief/mgetr70000</t>
  </si>
  <si>
    <t>Period 1</t>
  </si>
  <si>
    <t>Period 2</t>
  </si>
  <si>
    <t>Period 3</t>
  </si>
  <si>
    <t>Period 4</t>
  </si>
  <si>
    <t>Period 5</t>
  </si>
  <si>
    <t>Name of Exhibition</t>
  </si>
  <si>
    <t>Touring Or None Touring Production</t>
  </si>
  <si>
    <t>AD15</t>
  </si>
  <si>
    <t>(AD17 plus TC1) or nil, if result is not a minus figure</t>
  </si>
  <si>
    <t>The Computation Stencil requires entries into column D and has explanatory and calculation notes in column I.</t>
  </si>
  <si>
    <t>Does the production meet the definition of a "exhibition"</t>
  </si>
  <si>
    <t xml:space="preserve"> CTA2009 Part 15E S1218ZAA</t>
  </si>
  <si>
    <t>HMRC Museums &amp; Galleries Exhibition Tax Relief Manual - https://www.gov.uk/hmrc-internal-manuals/museums-and-galleries-exhibition-tax-relief</t>
  </si>
  <si>
    <t>Museums &amp; Galleries Exhibition legislation - http://www.legislation.gov.uk/ukpga/2017/32/schedule/6/enacted</t>
  </si>
  <si>
    <t>NB 1</t>
  </si>
  <si>
    <t>Please see https://www.gov.uk/hmrc-internal-manuals/museums-and-galleries-exhibition-tax-relief/mgetr70000 for further guidance</t>
  </si>
  <si>
    <t>Please see https://www.gov.uk/hmrc-internal-manuals/museums-and-galleries-exhibition-tax-relief/mgetr60010 for further guidance</t>
  </si>
  <si>
    <t>M&amp;G Stencil V4 HMRC Version</t>
  </si>
  <si>
    <t>AD14 minus AD15</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</si>
</sst>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rgb="FFFF0000"/>
      <name val="Calibri"/>
      <family val="2"/>
      <scheme val="minor"/>
    </font>
    <font>
      <b/>
      <sz val="11"/>
      <color theme="1"/>
      <name val="Calibri"/>
      <family val="2"/>
      <scheme val="minor"/>
    </font>
    <font>
      <u/>
      <sz val="16"/>
      <color theme="1"/>
      <name val="Calibri"/>
      <family val="2"/>
      <scheme val="minor"/>
    </font>
    <font>
      <sz val="11"/>
      <color theme="1"/>
      <name val="Arial"/>
      <family val="2"/>
    </font>
    <font>
      <sz val="8"/>
      <color theme="1"/>
      <name val="Arial"/>
      <family val="2"/>
    </font>
    <font>
      <b/>
      <sz val="8"/>
      <color theme="1"/>
      <name val="Arial"/>
      <family val="2"/>
    </font>
    <font>
      <u/>
      <sz val="8"/>
      <color theme="1"/>
      <name val="Arial"/>
      <family val="2"/>
    </font>
    <font>
      <b/>
      <sz val="11"/>
      <name val="Calibri"/>
      <family val="2"/>
      <scheme val="minor"/>
    </font>
    <font>
      <b/>
      <sz val="11"/>
      <color rgb="FFFF0000"/>
      <name val="Calibri"/>
      <family val="2"/>
      <scheme val="minor"/>
    </font>
    <font>
      <u/>
      <sz val="11"/>
      <color theme="1"/>
      <name val="Calibri"/>
      <family val="2"/>
      <scheme val="minor"/>
    </font>
    <font>
      <sz val="1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u/>
      <sz val="12"/>
      <color theme="10"/>
      <name val="Calibri"/>
      <family val="2"/>
      <scheme val="minor"/>
    </font>
    <font>
      <u/>
      <sz val="12"/>
      <color theme="1"/>
      <name val="Calibri"/>
      <family val="2"/>
      <scheme val="minor"/>
    </font>
    <font>
      <sz val="8"/>
      <name val="Arial"/>
      <family val="2"/>
    </font>
    <font>
      <b/>
      <sz val="8"/>
      <color rgb="FFFF0000"/>
      <name val="Arial"/>
      <family val="2"/>
    </font>
    <font>
      <sz val="12"/>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1" tint="0.499984740745262"/>
        <bgColor indexed="64"/>
      </patternFill>
    </fill>
  </fills>
  <borders count="26">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22">
    <xf numFmtId="0" fontId="0" fillId="0" borderId="0" xfId="0"/>
    <xf numFmtId="0" fontId="0" fillId="0" borderId="0" xfId="0" applyAlignment="1">
      <alignment horizontal="center"/>
    </xf>
    <xf numFmtId="0" fontId="4" fillId="0" borderId="0" xfId="0" applyFont="1"/>
    <xf numFmtId="0" fontId="5" fillId="0" borderId="12" xfId="0" applyFont="1" applyBorder="1"/>
    <xf numFmtId="0" fontId="6" fillId="0" borderId="12" xfId="0" applyFont="1" applyBorder="1"/>
    <xf numFmtId="0" fontId="5" fillId="0" borderId="12" xfId="0" applyFont="1" applyBorder="1" applyAlignment="1">
      <alignment horizontal="center"/>
    </xf>
    <xf numFmtId="0" fontId="7" fillId="0" borderId="12" xfId="0" applyFont="1" applyBorder="1"/>
    <xf numFmtId="4" fontId="5" fillId="5" borderId="12" xfId="0" applyNumberFormat="1" applyFont="1" applyFill="1" applyBorder="1"/>
    <xf numFmtId="0" fontId="6" fillId="6" borderId="12" xfId="0" applyFont="1" applyFill="1" applyBorder="1"/>
    <xf numFmtId="0" fontId="6" fillId="6" borderId="12" xfId="0" applyFont="1" applyFill="1" applyBorder="1" applyAlignment="1">
      <alignment horizontal="center"/>
    </xf>
    <xf numFmtId="0" fontId="5" fillId="0" borderId="0" xfId="0" applyFont="1" applyBorder="1"/>
    <xf numFmtId="0" fontId="5" fillId="0" borderId="0" xfId="0" applyFont="1"/>
    <xf numFmtId="0" fontId="5" fillId="0" borderId="0" xfId="0" applyFont="1" applyAlignment="1">
      <alignment horizontal="center"/>
    </xf>
    <xf numFmtId="0" fontId="5" fillId="6" borderId="12" xfId="0" applyFont="1" applyFill="1" applyBorder="1"/>
    <xf numFmtId="0" fontId="0" fillId="3" borderId="10" xfId="0" applyFill="1" applyBorder="1" applyAlignment="1" applyProtection="1">
      <alignment horizontal="left" vertical="top"/>
      <protection hidden="1"/>
    </xf>
    <xf numFmtId="0" fontId="0" fillId="3" borderId="9" xfId="0" applyFill="1" applyBorder="1" applyAlignment="1" applyProtection="1">
      <alignment horizontal="left" vertical="top"/>
      <protection hidden="1"/>
    </xf>
    <xf numFmtId="0" fontId="3" fillId="3" borderId="9" xfId="0" applyFont="1" applyFill="1" applyBorder="1" applyAlignment="1" applyProtection="1">
      <alignment horizontal="center" vertical="top"/>
      <protection hidden="1"/>
    </xf>
    <xf numFmtId="0" fontId="0" fillId="3" borderId="9" xfId="0" applyFill="1" applyBorder="1" applyProtection="1">
      <protection hidden="1"/>
    </xf>
    <xf numFmtId="0" fontId="0" fillId="0" borderId="0" xfId="0" applyProtection="1">
      <protection hidden="1"/>
    </xf>
    <xf numFmtId="0" fontId="0" fillId="3" borderId="5"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0" xfId="0" applyFill="1" applyBorder="1" applyProtection="1">
      <protection hidden="1"/>
    </xf>
    <xf numFmtId="0" fontId="0" fillId="3" borderId="4" xfId="0" applyFill="1" applyBorder="1" applyProtection="1">
      <protection hidden="1"/>
    </xf>
    <xf numFmtId="0" fontId="13" fillId="0" borderId="5" xfId="0" applyFont="1" applyBorder="1" applyProtection="1">
      <protection hidden="1"/>
    </xf>
    <xf numFmtId="0" fontId="13" fillId="2" borderId="0" xfId="0" applyFont="1" applyFill="1" applyBorder="1" applyProtection="1">
      <protection hidden="1"/>
    </xf>
    <xf numFmtId="0" fontId="13" fillId="2" borderId="0" xfId="0" applyFont="1" applyFill="1" applyBorder="1" applyAlignment="1" applyProtection="1">
      <alignment horizontal="left" vertical="top"/>
      <protection hidden="1"/>
    </xf>
    <xf numFmtId="0" fontId="13" fillId="2" borderId="5" xfId="0" applyFont="1" applyFill="1" applyBorder="1" applyAlignment="1" applyProtection="1">
      <alignment horizontal="left" vertical="top"/>
      <protection hidden="1"/>
    </xf>
    <xf numFmtId="0" fontId="13" fillId="2" borderId="5" xfId="0" applyFont="1" applyFill="1" applyBorder="1" applyProtection="1">
      <protection hidden="1"/>
    </xf>
    <xf numFmtId="0" fontId="13" fillId="2" borderId="10" xfId="0" applyFont="1" applyFill="1" applyBorder="1" applyAlignment="1" applyProtection="1">
      <alignment horizontal="left" vertical="top"/>
      <protection hidden="1"/>
    </xf>
    <xf numFmtId="0" fontId="13" fillId="2" borderId="9" xfId="0" applyFont="1" applyFill="1" applyBorder="1" applyAlignment="1" applyProtection="1">
      <alignment horizontal="left" vertical="top"/>
      <protection hidden="1"/>
    </xf>
    <xf numFmtId="0" fontId="13" fillId="2" borderId="9" xfId="0" applyFont="1" applyFill="1" applyBorder="1" applyProtection="1">
      <protection hidden="1"/>
    </xf>
    <xf numFmtId="0" fontId="14" fillId="2" borderId="0" xfId="0" applyFont="1" applyFill="1" applyBorder="1" applyAlignment="1" applyProtection="1">
      <alignment horizontal="left" vertical="top"/>
      <protection hidden="1"/>
    </xf>
    <xf numFmtId="0" fontId="13" fillId="2" borderId="3" xfId="0" applyFont="1" applyFill="1" applyBorder="1" applyAlignment="1" applyProtection="1">
      <alignment horizontal="left" vertical="top"/>
      <protection hidden="1"/>
    </xf>
    <xf numFmtId="0" fontId="13" fillId="2" borderId="2" xfId="0" applyFont="1" applyFill="1" applyBorder="1" applyAlignment="1" applyProtection="1">
      <alignment horizontal="left" vertical="top"/>
      <protection hidden="1"/>
    </xf>
    <xf numFmtId="0" fontId="13" fillId="2" borderId="2" xfId="0" applyFont="1" applyFill="1" applyBorder="1" applyProtection="1">
      <protection hidden="1"/>
    </xf>
    <xf numFmtId="0" fontId="0" fillId="3" borderId="0" xfId="0" applyFill="1" applyBorder="1" applyAlignment="1" applyProtection="1">
      <alignment horizontal="left" vertical="top"/>
      <protection locked="0"/>
    </xf>
    <xf numFmtId="0" fontId="13" fillId="2" borderId="8" xfId="0" applyFont="1" applyFill="1" applyBorder="1" applyAlignment="1" applyProtection="1">
      <alignment horizontal="left" vertical="top"/>
      <protection locked="0"/>
    </xf>
    <xf numFmtId="0" fontId="13" fillId="2" borderId="7" xfId="0" applyFont="1" applyFill="1" applyBorder="1" applyAlignment="1" applyProtection="1">
      <alignment horizontal="left" vertical="top"/>
      <protection locked="0"/>
    </xf>
    <xf numFmtId="0" fontId="13" fillId="2" borderId="6" xfId="0" applyFont="1" applyFill="1" applyBorder="1" applyAlignment="1" applyProtection="1">
      <alignment horizontal="left" vertical="top"/>
      <protection locked="0"/>
    </xf>
    <xf numFmtId="0" fontId="12" fillId="2" borderId="4" xfId="0" applyFont="1" applyFill="1" applyBorder="1" applyProtection="1">
      <protection hidden="1"/>
    </xf>
    <xf numFmtId="0" fontId="12" fillId="2" borderId="1" xfId="0" applyFont="1" applyFill="1" applyBorder="1" applyProtection="1">
      <protection hidden="1"/>
    </xf>
    <xf numFmtId="0" fontId="0" fillId="3" borderId="10"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3" fillId="3" borderId="9" xfId="0" applyFont="1" applyFill="1" applyBorder="1" applyAlignment="1" applyProtection="1">
      <alignment horizontal="center" vertical="top"/>
      <protection locked="0"/>
    </xf>
    <xf numFmtId="0" fontId="0" fillId="2" borderId="9" xfId="0" applyFill="1" applyBorder="1" applyAlignment="1" applyProtection="1">
      <alignment horizontal="left" vertical="top"/>
      <protection locked="0"/>
    </xf>
    <xf numFmtId="0" fontId="0" fillId="2" borderId="9" xfId="0" applyFill="1" applyBorder="1" applyProtection="1">
      <protection locked="0"/>
    </xf>
    <xf numFmtId="0" fontId="0" fillId="2" borderId="0" xfId="0" applyFill="1" applyBorder="1" applyProtection="1">
      <protection locked="0"/>
    </xf>
    <xf numFmtId="0" fontId="0" fillId="0" borderId="0" xfId="0" applyBorder="1" applyProtection="1">
      <protection locked="0"/>
    </xf>
    <xf numFmtId="0" fontId="0" fillId="0" borderId="0" xfId="0" applyProtection="1">
      <protection locked="0"/>
    </xf>
    <xf numFmtId="0" fontId="0" fillId="3" borderId="5"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13" fillId="0" borderId="17" xfId="0" applyFont="1" applyBorder="1" applyProtection="1">
      <protection locked="0"/>
    </xf>
    <xf numFmtId="0" fontId="13" fillId="0" borderId="0" xfId="0" applyFont="1" applyBorder="1" applyProtection="1">
      <protection locked="0"/>
    </xf>
    <xf numFmtId="0" fontId="13" fillId="0" borderId="0" xfId="0" applyFont="1" applyProtection="1">
      <protection locked="0"/>
    </xf>
    <xf numFmtId="0" fontId="13" fillId="0" borderId="0" xfId="0" applyFont="1" applyProtection="1">
      <protection hidden="1"/>
    </xf>
    <xf numFmtId="0" fontId="13" fillId="0" borderId="18" xfId="0" applyFont="1" applyBorder="1" applyAlignment="1" applyProtection="1">
      <alignment horizontal="center"/>
      <protection locked="0"/>
    </xf>
    <xf numFmtId="0" fontId="13" fillId="0" borderId="19" xfId="0" applyFont="1" applyBorder="1" applyProtection="1">
      <protection locked="0"/>
    </xf>
    <xf numFmtId="49" fontId="13" fillId="0" borderId="20" xfId="0" applyNumberFormat="1" applyFont="1" applyBorder="1" applyProtection="1">
      <protection locked="0"/>
    </xf>
    <xf numFmtId="0" fontId="16" fillId="0" borderId="20" xfId="1" applyFont="1" applyBorder="1" applyProtection="1">
      <protection hidden="1"/>
    </xf>
    <xf numFmtId="49" fontId="13" fillId="0" borderId="18" xfId="0" applyNumberFormat="1" applyFont="1" applyBorder="1" applyProtection="1">
      <protection locked="0"/>
    </xf>
    <xf numFmtId="0" fontId="16" fillId="0" borderId="18" xfId="1" applyFont="1" applyBorder="1" applyProtection="1">
      <protection hidden="1"/>
    </xf>
    <xf numFmtId="0" fontId="13" fillId="0" borderId="19" xfId="0" applyFont="1" applyFill="1" applyBorder="1" applyProtection="1">
      <protection locked="0"/>
    </xf>
    <xf numFmtId="0" fontId="13" fillId="0" borderId="18" xfId="0" applyFont="1" applyBorder="1" applyProtection="1">
      <protection locked="0"/>
    </xf>
    <xf numFmtId="0" fontId="16" fillId="0" borderId="0" xfId="1" applyFont="1" applyBorder="1" applyProtection="1">
      <protection hidden="1"/>
    </xf>
    <xf numFmtId="0" fontId="15" fillId="0" borderId="18" xfId="1" applyBorder="1" applyProtection="1">
      <protection hidden="1"/>
    </xf>
    <xf numFmtId="0" fontId="13" fillId="0" borderId="18" xfId="0" applyFont="1" applyBorder="1" applyProtection="1">
      <protection hidden="1"/>
    </xf>
    <xf numFmtId="0" fontId="17" fillId="0" borderId="19" xfId="0" applyFont="1" applyBorder="1" applyProtection="1">
      <protection locked="0"/>
    </xf>
    <xf numFmtId="0" fontId="13" fillId="0" borderId="21" xfId="0" applyFont="1" applyBorder="1" applyProtection="1">
      <protection locked="0"/>
    </xf>
    <xf numFmtId="0" fontId="13" fillId="0" borderId="22" xfId="0" applyFont="1" applyBorder="1" applyProtection="1">
      <protection locked="0"/>
    </xf>
    <xf numFmtId="0" fontId="13" fillId="0" borderId="21" xfId="0" applyFont="1" applyBorder="1" applyProtection="1">
      <protection hidden="1"/>
    </xf>
    <xf numFmtId="2" fontId="0" fillId="0" borderId="0" xfId="0" applyNumberFormat="1" applyProtection="1">
      <protection hidden="1"/>
    </xf>
    <xf numFmtId="0" fontId="3" fillId="3" borderId="0" xfId="0" applyFont="1" applyFill="1" applyBorder="1" applyAlignment="1" applyProtection="1">
      <alignment horizontal="center"/>
      <protection hidden="1"/>
    </xf>
    <xf numFmtId="0" fontId="11" fillId="6" borderId="8" xfId="0" applyFont="1" applyFill="1" applyBorder="1" applyProtection="1">
      <protection hidden="1"/>
    </xf>
    <xf numFmtId="0" fontId="11" fillId="6" borderId="9" xfId="0" applyFont="1" applyFill="1" applyBorder="1" applyProtection="1">
      <protection hidden="1"/>
    </xf>
    <xf numFmtId="0" fontId="0" fillId="0" borderId="9" xfId="0" applyBorder="1" applyProtection="1">
      <protection hidden="1"/>
    </xf>
    <xf numFmtId="0" fontId="0" fillId="0" borderId="11" xfId="0" applyBorder="1" applyProtection="1">
      <protection hidden="1"/>
    </xf>
    <xf numFmtId="0" fontId="11" fillId="6" borderId="0" xfId="0" applyFont="1" applyFill="1" applyBorder="1" applyProtection="1">
      <protection hidden="1"/>
    </xf>
    <xf numFmtId="0" fontId="11" fillId="6" borderId="4" xfId="0" applyFont="1" applyFill="1" applyBorder="1" applyProtection="1">
      <protection hidden="1"/>
    </xf>
    <xf numFmtId="0" fontId="0" fillId="8" borderId="16" xfId="0" applyFill="1" applyBorder="1" applyProtection="1">
      <protection hidden="1"/>
    </xf>
    <xf numFmtId="2" fontId="0" fillId="8" borderId="15" xfId="0" applyNumberFormat="1" applyFill="1" applyBorder="1" applyProtection="1">
      <protection hidden="1"/>
    </xf>
    <xf numFmtId="0" fontId="0" fillId="8" borderId="14" xfId="0" applyFill="1" applyBorder="1" applyProtection="1">
      <protection hidden="1"/>
    </xf>
    <xf numFmtId="0" fontId="2" fillId="7" borderId="6" xfId="0" applyFont="1" applyFill="1" applyBorder="1" applyProtection="1">
      <protection hidden="1"/>
    </xf>
    <xf numFmtId="2" fontId="8" fillId="7" borderId="2" xfId="0" applyNumberFormat="1" applyFont="1" applyFill="1" applyBorder="1" applyProtection="1">
      <protection hidden="1"/>
    </xf>
    <xf numFmtId="0" fontId="0" fillId="0" borderId="13" xfId="0" applyFont="1" applyBorder="1" applyProtection="1">
      <protection hidden="1"/>
    </xf>
    <xf numFmtId="0" fontId="0" fillId="3" borderId="0" xfId="0" applyFill="1" applyProtection="1">
      <protection locked="0"/>
    </xf>
    <xf numFmtId="0" fontId="0" fillId="3" borderId="0" xfId="0" applyFill="1" applyBorder="1" applyProtection="1">
      <protection locked="0"/>
    </xf>
    <xf numFmtId="0" fontId="0" fillId="0" borderId="7" xfId="0" applyBorder="1" applyProtection="1">
      <protection locked="0"/>
    </xf>
    <xf numFmtId="0" fontId="0" fillId="0" borderId="4" xfId="0" applyBorder="1" applyProtection="1">
      <protection locked="0"/>
    </xf>
    <xf numFmtId="0" fontId="10" fillId="0" borderId="7" xfId="0" applyFont="1" applyBorder="1" applyProtection="1">
      <protection locked="0"/>
    </xf>
    <xf numFmtId="2" fontId="0" fillId="0" borderId="0" xfId="0" applyNumberFormat="1" applyBorder="1" applyProtection="1">
      <protection locked="0"/>
    </xf>
    <xf numFmtId="0" fontId="0" fillId="0" borderId="7" xfId="0" applyFont="1" applyBorder="1" applyProtection="1">
      <protection locked="0"/>
    </xf>
    <xf numFmtId="0" fontId="2" fillId="0" borderId="7" xfId="0" applyFont="1" applyBorder="1" applyAlignment="1" applyProtection="1">
      <protection locked="0"/>
    </xf>
    <xf numFmtId="0" fontId="10" fillId="0" borderId="7" xfId="0" applyFont="1" applyBorder="1" applyAlignment="1" applyProtection="1">
      <alignment wrapText="1"/>
      <protection locked="0"/>
    </xf>
    <xf numFmtId="0" fontId="9" fillId="0" borderId="7" xfId="0" applyFont="1" applyBorder="1" applyAlignment="1" applyProtection="1">
      <alignment wrapText="1"/>
      <protection locked="0"/>
    </xf>
    <xf numFmtId="0" fontId="2" fillId="0" borderId="7" xfId="0" applyFont="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alignment vertical="center" wrapText="1"/>
      <protection locked="0"/>
    </xf>
    <xf numFmtId="0" fontId="15" fillId="0" borderId="19" xfId="1" applyBorder="1" applyProtection="1">
      <protection locked="0"/>
    </xf>
    <xf numFmtId="0" fontId="5" fillId="0" borderId="0" xfId="0" applyFont="1" applyProtection="1">
      <protection locked="0"/>
    </xf>
    <xf numFmtId="0" fontId="5" fillId="6" borderId="23" xfId="0" applyFont="1" applyFill="1" applyBorder="1"/>
    <xf numFmtId="4" fontId="5" fillId="4" borderId="12" xfId="0" applyNumberFormat="1" applyFont="1" applyFill="1" applyBorder="1" applyProtection="1">
      <protection locked="0"/>
    </xf>
    <xf numFmtId="4" fontId="5" fillId="4" borderId="12" xfId="0" applyNumberFormat="1" applyFont="1" applyFill="1" applyBorder="1" applyProtection="1">
      <protection hidden="1"/>
    </xf>
    <xf numFmtId="4" fontId="5" fillId="5" borderId="12" xfId="0" applyNumberFormat="1" applyFont="1" applyFill="1" applyBorder="1" applyProtection="1">
      <protection locked="0"/>
    </xf>
    <xf numFmtId="4" fontId="5" fillId="5" borderId="12" xfId="0" applyNumberFormat="1" applyFont="1" applyFill="1" applyBorder="1" applyProtection="1">
      <protection hidden="1"/>
    </xf>
    <xf numFmtId="4" fontId="19" fillId="4" borderId="12" xfId="0" applyNumberFormat="1" applyFont="1" applyFill="1" applyBorder="1" applyAlignment="1" applyProtection="1">
      <alignment horizontal="center"/>
      <protection hidden="1"/>
    </xf>
    <xf numFmtId="0" fontId="20" fillId="2" borderId="5" xfId="0" applyFont="1" applyFill="1" applyBorder="1" applyProtection="1">
      <protection hidden="1"/>
    </xf>
    <xf numFmtId="0" fontId="15" fillId="0" borderId="0" xfId="1" applyBorder="1" applyProtection="1">
      <protection locked="0"/>
    </xf>
    <xf numFmtId="0" fontId="15" fillId="2" borderId="9" xfId="1" applyFill="1" applyBorder="1" applyAlignment="1" applyProtection="1">
      <alignment horizontal="left" vertical="top"/>
      <protection hidden="1"/>
    </xf>
    <xf numFmtId="0" fontId="15" fillId="0" borderId="9" xfId="1" applyBorder="1" applyProtection="1">
      <protection hidden="1"/>
    </xf>
    <xf numFmtId="0" fontId="0" fillId="2" borderId="0" xfId="0" applyFill="1"/>
    <xf numFmtId="0" fontId="0" fillId="2" borderId="0" xfId="0" applyFill="1" applyAlignment="1">
      <alignment horizontal="center"/>
    </xf>
    <xf numFmtId="0" fontId="15" fillId="2" borderId="0" xfId="1" applyFill="1"/>
    <xf numFmtId="0" fontId="5" fillId="0" borderId="12" xfId="0" applyFont="1" applyBorder="1" applyAlignment="1" applyProtection="1">
      <alignment horizontal="center"/>
      <protection locked="0"/>
    </xf>
    <xf numFmtId="0" fontId="18" fillId="5" borderId="23" xfId="0" applyFont="1" applyFill="1" applyBorder="1" applyAlignment="1" applyProtection="1">
      <alignment horizontal="center"/>
      <protection locked="0"/>
    </xf>
    <xf numFmtId="0" fontId="18" fillId="5" borderId="24" xfId="0" applyFont="1" applyFill="1" applyBorder="1" applyAlignment="1" applyProtection="1">
      <alignment horizontal="center"/>
      <protection locked="0"/>
    </xf>
    <xf numFmtId="0" fontId="18" fillId="5" borderId="25" xfId="0" applyFont="1" applyFill="1" applyBorder="1" applyAlignment="1" applyProtection="1">
      <alignment horizontal="center"/>
      <protection locked="0"/>
    </xf>
    <xf numFmtId="0" fontId="5" fillId="0" borderId="12" xfId="0" applyFont="1" applyBorder="1" applyAlignment="1" applyProtection="1">
      <alignment horizontal="center"/>
      <protection locked="0"/>
    </xf>
    <xf numFmtId="0" fontId="6" fillId="4" borderId="12" xfId="0" applyFont="1" applyFill="1" applyBorder="1" applyAlignment="1">
      <alignment horizontal="center" vertical="center" textRotation="90" wrapText="1"/>
    </xf>
    <xf numFmtId="0" fontId="6" fillId="4" borderId="7" xfId="0" applyFont="1" applyFill="1" applyBorder="1" applyAlignment="1">
      <alignment horizontal="center" vertical="center" textRotation="90"/>
    </xf>
    <xf numFmtId="0" fontId="6" fillId="4" borderId="6" xfId="0" applyFont="1" applyFill="1" applyBorder="1" applyAlignment="1">
      <alignment horizontal="center" vertical="center" textRotation="90"/>
    </xf>
    <xf numFmtId="0" fontId="6" fillId="5" borderId="8" xfId="0" applyFont="1" applyFill="1" applyBorder="1" applyAlignment="1">
      <alignment horizontal="center" vertical="center" textRotation="90" wrapText="1"/>
    </xf>
    <xf numFmtId="0" fontId="6" fillId="5" borderId="7" xfId="0" applyFont="1" applyFill="1" applyBorder="1" applyAlignment="1">
      <alignment horizontal="center" vertical="center" textRotation="90" wrapText="1"/>
    </xf>
  </cellXfs>
  <cellStyles count="2">
    <cellStyle name="Hyperlink" xfId="1" builtinId="8"/>
    <cellStyle name="Normal" xfId="0" builtinId="0"/>
  </cellStyles>
  <dxfs count="31">
    <dxf>
      <fill>
        <patternFill patternType="solid">
          <fgColor indexed="64"/>
          <bgColor theme="1" tint="0.499984740745262"/>
        </patternFill>
      </fill>
      <border diagonalUp="0" diagonalDown="0" outline="0">
        <left/>
        <right style="thin">
          <color indexed="64"/>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fill>
        <patternFill patternType="solid">
          <fgColor indexed="64"/>
          <bgColor theme="1" tint="0.499984740745262"/>
        </patternFill>
      </fill>
      <border diagonalUp="0" diagonalDown="0" outline="0">
        <left style="thin">
          <color indexed="64"/>
        </left>
        <right style="thin">
          <color indexed="64"/>
        </right>
        <top/>
        <bottom style="medium">
          <color indexed="64"/>
        </bottom>
      </border>
      <protection locked="1" hidden="1"/>
    </dxf>
    <dxf>
      <border diagonalUp="0" diagonalDown="0">
        <left style="thin">
          <color indexed="64"/>
        </left>
        <right style="thin">
          <color indexed="64"/>
        </right>
        <top/>
        <bottom/>
        <vertical/>
        <horizontal/>
      </border>
      <protection locked="0" hidden="0"/>
    </dxf>
    <dxf>
      <fill>
        <patternFill patternType="solid">
          <fgColor indexed="64"/>
          <bgColor theme="1" tint="0.499984740745262"/>
        </patternFill>
      </fill>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protection locked="0" hidden="0"/>
    </dxf>
    <dxf>
      <border diagonalUp="0" diagonalDown="0">
        <left style="thin">
          <color indexed="64"/>
        </left>
        <right style="thin">
          <color indexed="64"/>
        </right>
        <top/>
        <bottom/>
        <vertical/>
        <horizontal/>
      </border>
      <protection locked="0" hidden="0"/>
    </dxf>
    <dxf>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fill>
        <patternFill>
          <bgColor rgb="FFFF0000"/>
        </patternFill>
      </fill>
    </dxf>
    <dxf>
      <fill>
        <patternFill>
          <bgColor rgb="FFFF0000"/>
        </patternFill>
      </fill>
    </dxf>
    <dxf>
      <numFmt numFmtId="164" formatCode=";;;"/>
    </dxf>
    <dxf>
      <numFmt numFmtId="164" formatCode=";;;"/>
    </dxf>
    <dxf>
      <numFmt numFmtId="164" formatCode=";;;"/>
    </dxf>
    <dxf>
      <numFmt numFmtId="164" formatCode=";;;"/>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M$6" lockText="1" noThreeD="1"/>
</file>

<file path=xl/ctrlProps/ctrlProp10.xml><?xml version="1.0" encoding="utf-8"?>
<formControlPr xmlns="http://schemas.microsoft.com/office/spreadsheetml/2009/9/main" objectType="CheckBox" fmlaLink="$M$7" lockText="1" noThreeD="1"/>
</file>

<file path=xl/ctrlProps/ctrlProp11.xml><?xml version="1.0" encoding="utf-8"?>
<formControlPr xmlns="http://schemas.microsoft.com/office/spreadsheetml/2009/9/main" objectType="CheckBox" fmlaLink="$M$8" lockText="1" noThreeD="1"/>
</file>

<file path=xl/ctrlProps/ctrlProp12.xml><?xml version="1.0" encoding="utf-8"?>
<formControlPr xmlns="http://schemas.microsoft.com/office/spreadsheetml/2009/9/main" objectType="CheckBox" fmlaLink="$M$11" lockText="1" noThreeD="1"/>
</file>

<file path=xl/ctrlProps/ctrlProp13.xml><?xml version="1.0" encoding="utf-8"?>
<formControlPr xmlns="http://schemas.microsoft.com/office/spreadsheetml/2009/9/main" objectType="CheckBox" fmlaLink="$M$12" lockText="1" noThreeD="1"/>
</file>

<file path=xl/ctrlProps/ctrlProp14.xml><?xml version="1.0" encoding="utf-8"?>
<formControlPr xmlns="http://schemas.microsoft.com/office/spreadsheetml/2009/9/main" objectType="CheckBox" fmlaLink="$M$13" lockText="1" noThreeD="1"/>
</file>

<file path=xl/ctrlProps/ctrlProp15.xml><?xml version="1.0" encoding="utf-8"?>
<formControlPr xmlns="http://schemas.microsoft.com/office/spreadsheetml/2009/9/main" objectType="CheckBox" fmlaLink="$M$14"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4</xdr:row>
          <xdr:rowOff>161925</xdr:rowOff>
        </xdr:from>
        <xdr:to>
          <xdr:col>2</xdr:col>
          <xdr:colOff>838200</xdr:colOff>
          <xdr:row>5</xdr:row>
          <xdr:rowOff>190500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10</xdr:row>
          <xdr:rowOff>0</xdr:rowOff>
        </xdr:from>
        <xdr:to>
          <xdr:col>2</xdr:col>
          <xdr:colOff>838200</xdr:colOff>
          <xdr:row>11</xdr:row>
          <xdr:rowOff>38100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10</xdr:row>
          <xdr:rowOff>161925</xdr:rowOff>
        </xdr:from>
        <xdr:to>
          <xdr:col>2</xdr:col>
          <xdr:colOff>838200</xdr:colOff>
          <xdr:row>12</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11</xdr:row>
          <xdr:rowOff>161925</xdr:rowOff>
        </xdr:from>
        <xdr:to>
          <xdr:col>2</xdr:col>
          <xdr:colOff>838200</xdr:colOff>
          <xdr:row>13</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10</xdr:row>
          <xdr:rowOff>0</xdr:rowOff>
        </xdr:from>
        <xdr:to>
          <xdr:col>2</xdr:col>
          <xdr:colOff>838200</xdr:colOff>
          <xdr:row>11</xdr:row>
          <xdr:rowOff>38100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10</xdr:row>
          <xdr:rowOff>161925</xdr:rowOff>
        </xdr:from>
        <xdr:to>
          <xdr:col>2</xdr:col>
          <xdr:colOff>838200</xdr:colOff>
          <xdr:row>12</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11</xdr:row>
          <xdr:rowOff>161925</xdr:rowOff>
        </xdr:from>
        <xdr:to>
          <xdr:col>2</xdr:col>
          <xdr:colOff>838200</xdr:colOff>
          <xdr:row>13</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180975</xdr:rowOff>
        </xdr:from>
        <xdr:to>
          <xdr:col>2</xdr:col>
          <xdr:colOff>914400</xdr:colOff>
          <xdr:row>16</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2271713</xdr:colOff>
      <xdr:row>35</xdr:row>
      <xdr:rowOff>80963</xdr:rowOff>
    </xdr:from>
    <xdr:ext cx="184731" cy="264560"/>
    <xdr:sp macro="" textlink="">
      <xdr:nvSpPr>
        <xdr:cNvPr id="2" name="TextBox 1"/>
        <xdr:cNvSpPr txBox="1"/>
      </xdr:nvSpPr>
      <xdr:spPr>
        <a:xfrm>
          <a:off x="604838" y="6748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209376\Desktop\Factsheets\New%20folder\V3\Video%20Game%20Relief%20Expenditure%20Breakdown%20V3.1%20BFI%20Checklist%20&amp;%20Algo%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deo Game Tax Relief Stencil"/>
      <sheetName val="Video Game Tax Relief Checklist"/>
      <sheetName val="Video Game Computation Stencil"/>
      <sheetName val="Video Game Expenditure"/>
    </sheetNames>
    <sheetDataSet>
      <sheetData sheetId="0"/>
      <sheetData sheetId="1"/>
      <sheetData sheetId="2"/>
      <sheetData sheetId="3"/>
    </sheetDataSet>
  </externalBook>
</externalLink>
</file>

<file path=xl/tables/table1.xml><?xml version="1.0" encoding="utf-8"?>
<table xmlns="http://schemas.openxmlformats.org/spreadsheetml/2006/main" id="1" name="Table3" displayName="Table3" ref="A5:B6" headerRowDxfId="23" dataDxfId="22" totalsRowDxfId="21">
  <autoFilter ref="A5:B6">
    <filterColumn colId="0" hiddenButton="1"/>
    <filterColumn colId="1" hiddenButton="1"/>
  </autoFilter>
  <tableColumns count="2">
    <tableColumn id="1" name="Total Income" totalsRowLabel="Total" dataDxfId="20"/>
    <tableColumn id="2" name="Income of which is a State Aid" dataDxfId="19"/>
  </tableColumns>
  <tableStyleInfo name="TableStyleLight14" showFirstColumn="0" showLastColumn="0" showRowStripes="0" showColumnStripes="0"/>
</table>
</file>

<file path=xl/tables/table2.xml><?xml version="1.0" encoding="utf-8"?>
<table xmlns="http://schemas.openxmlformats.org/spreadsheetml/2006/main" id="2" name="Table2" displayName="Table2" ref="A7:H46" totalsRowCount="1" headerRowDxfId="18" dataDxfId="17" totalsRowDxfId="16">
  <autoFilter ref="A7:H4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Expenditure" totalsRowLabel="Total" dataDxfId="15" totalsRowDxfId="14"/>
    <tableColumn id="2" name="Total expenditure" totalsRowFunction="sum" dataDxfId="13" totalsRowDxfId="12"/>
    <tableColumn id="4" name="Non Core Expenditure" totalsRowFunction="sum" dataDxfId="11" totalsRowDxfId="10"/>
    <tableColumn id="5" name="Total Core Expenditure" totalsRowFunction="sum" dataDxfId="9" totalsRowDxfId="8"/>
    <tableColumn id="6" name="Total EEA Core Expenditure" totalsRowFunction="sum" dataDxfId="7" totalsRowDxfId="6"/>
    <tableColumn id="7" name="Total Non EEA Core Expenditure" totalsRowFunction="custom" dataDxfId="5" totalsRowDxfId="4">
      <totalsRowFormula>SUM(Table2[Total Non EEA Core Expenditure])</totalsRowFormula>
    </tableColumn>
    <tableColumn id="8" name="Apportionment basis " totalsRowFunction="custom" dataDxfId="3" totalsRowDxfId="2">
      <totalsRowFormula>SUM(Table2[[Apportionment basis ]])</totalsRowFormula>
    </tableColumn>
    <tableColumn id="9" name="Comments" dataDxfId="1" totalsRowDxfId="0"/>
  </tableColumns>
  <tableStyleInfo name="TableStyleLight1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gislation.gov.uk/ukpga/2017/32/schedule/6/enacted"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3" Type="http://schemas.openxmlformats.org/officeDocument/2006/relationships/hyperlink" Target="mailto:creative.industries@hmrc.gsi.gov.uk" TargetMode="External"/><Relationship Id="rId21" Type="http://schemas.openxmlformats.org/officeDocument/2006/relationships/ctrlProp" Target="../ctrlProps/ctrlProp13.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 Type="http://schemas.openxmlformats.org/officeDocument/2006/relationships/hyperlink" Target="https://www.gov.uk/government/publications/tax-agents-and-advisers-authorising-your-agent-64-8" TargetMode="External"/><Relationship Id="rId16" Type="http://schemas.openxmlformats.org/officeDocument/2006/relationships/ctrlProp" Target="../ctrlProps/ctrlProp8.xml"/><Relationship Id="rId20" Type="http://schemas.openxmlformats.org/officeDocument/2006/relationships/ctrlProp" Target="../ctrlProps/ctrlProp12.xml"/><Relationship Id="rId1" Type="http://schemas.openxmlformats.org/officeDocument/2006/relationships/hyperlink" Target="https://www.gov.uk/topic/company-registration-filing/starting-company" TargetMode="External"/><Relationship Id="rId6" Type="http://schemas.openxmlformats.org/officeDocument/2006/relationships/printerSettings" Target="../printerSettings/printerSettings2.bin"/><Relationship Id="rId11" Type="http://schemas.openxmlformats.org/officeDocument/2006/relationships/ctrlProp" Target="../ctrlProps/ctrlProp3.xml"/><Relationship Id="rId24" Type="http://schemas.openxmlformats.org/officeDocument/2006/relationships/ctrlProp" Target="../ctrlProps/ctrlProp16.xml"/><Relationship Id="rId5" Type="http://schemas.openxmlformats.org/officeDocument/2006/relationships/hyperlink" Target="https://www.gov.uk/hmrc-internal-manuals/museums-and-galleries-exhibition-tax-relief" TargetMode="External"/><Relationship Id="rId15" Type="http://schemas.openxmlformats.org/officeDocument/2006/relationships/ctrlProp" Target="../ctrlProps/ctrlProp7.xml"/><Relationship Id="rId23" Type="http://schemas.openxmlformats.org/officeDocument/2006/relationships/ctrlProp" Target="../ctrlProps/ctrlProp15.xml"/><Relationship Id="rId10" Type="http://schemas.openxmlformats.org/officeDocument/2006/relationships/ctrlProp" Target="../ctrlProps/ctrlProp2.xml"/><Relationship Id="rId19" Type="http://schemas.openxmlformats.org/officeDocument/2006/relationships/ctrlProp" Target="../ctrlProps/ctrlProp11.xml"/><Relationship Id="rId4" Type="http://schemas.openxmlformats.org/officeDocument/2006/relationships/hyperlink" Target="http://www.legislation.gov.uk/ukpga/2017/32/schedule/6/enacted"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hmrc-internal-manuals/museums-and-galleries-exhibition-tax-relief/mgetr7000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hmrc-internal-manuals/museums-and-galleries-exhibition-tax-relief/mgetr60010"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0"/>
  <sheetViews>
    <sheetView tabSelected="1" workbookViewId="0">
      <selection activeCell="D24" sqref="D24"/>
    </sheetView>
  </sheetViews>
  <sheetFormatPr defaultRowHeight="15" x14ac:dyDescent="0.25"/>
  <cols>
    <col min="1" max="1" width="36.140625" style="18" customWidth="1"/>
    <col min="2" max="2" width="16.85546875" style="18" customWidth="1"/>
    <col min="3" max="3" width="16" style="18" customWidth="1"/>
    <col min="4" max="4" width="28" style="18" customWidth="1"/>
    <col min="5" max="5" width="26.28515625" style="18" customWidth="1"/>
    <col min="6" max="6" width="32.140625" style="18" customWidth="1"/>
    <col min="7" max="7" width="26.42578125" style="18" customWidth="1"/>
    <col min="8" max="8" width="30.28515625" style="18" customWidth="1"/>
    <col min="9" max="9" width="29.42578125" style="18" customWidth="1"/>
    <col min="10" max="10" width="26.7109375" style="18" customWidth="1"/>
    <col min="11" max="16384" width="9.140625" style="18"/>
  </cols>
  <sheetData>
    <row r="1" spans="1:11" ht="21" x14ac:dyDescent="0.25">
      <c r="A1" s="14"/>
      <c r="B1" s="15"/>
      <c r="C1" s="16" t="s">
        <v>10</v>
      </c>
      <c r="D1" s="15"/>
      <c r="E1" s="15"/>
      <c r="F1" s="15"/>
      <c r="G1" s="15"/>
      <c r="H1" s="15"/>
      <c r="I1" s="17"/>
      <c r="J1" s="21"/>
      <c r="K1" s="22"/>
    </row>
    <row r="2" spans="1:11" x14ac:dyDescent="0.25">
      <c r="A2" s="19"/>
      <c r="B2" s="20" t="s">
        <v>9</v>
      </c>
      <c r="C2" s="35"/>
      <c r="D2" s="20" t="s">
        <v>8</v>
      </c>
      <c r="E2" s="35"/>
      <c r="F2" s="35"/>
      <c r="G2" s="35"/>
      <c r="H2" s="20"/>
      <c r="I2" s="21"/>
      <c r="J2" s="21"/>
      <c r="K2" s="22"/>
    </row>
    <row r="3" spans="1:11" x14ac:dyDescent="0.25">
      <c r="A3" s="19"/>
      <c r="B3" s="20" t="s">
        <v>7</v>
      </c>
      <c r="C3" s="35"/>
      <c r="D3" s="20" t="s">
        <v>6</v>
      </c>
      <c r="E3" s="35"/>
      <c r="F3" s="35"/>
      <c r="G3" s="35"/>
      <c r="H3" s="20"/>
      <c r="I3" s="21"/>
      <c r="J3" s="21"/>
      <c r="K3" s="22"/>
    </row>
    <row r="4" spans="1:11" ht="15.75" x14ac:dyDescent="0.25">
      <c r="A4" s="23"/>
      <c r="B4" s="24"/>
      <c r="C4" s="24"/>
      <c r="D4" s="24"/>
      <c r="E4" s="24"/>
      <c r="F4" s="24"/>
      <c r="G4" s="25"/>
      <c r="H4" s="25"/>
      <c r="I4" s="24"/>
      <c r="J4" s="24"/>
      <c r="K4" s="39"/>
    </row>
    <row r="5" spans="1:11" ht="15.75" x14ac:dyDescent="0.25">
      <c r="A5" s="26" t="s">
        <v>5</v>
      </c>
      <c r="B5" s="25"/>
      <c r="C5" s="25"/>
      <c r="D5" s="25"/>
      <c r="E5" s="25"/>
      <c r="F5" s="25"/>
      <c r="G5" s="25"/>
      <c r="H5" s="25"/>
      <c r="I5" s="24"/>
      <c r="J5" s="24"/>
      <c r="K5" s="39"/>
    </row>
    <row r="6" spans="1:11" ht="15.75" x14ac:dyDescent="0.25">
      <c r="A6" s="27" t="s">
        <v>193</v>
      </c>
      <c r="B6" s="25"/>
      <c r="C6" s="25"/>
      <c r="D6" s="25"/>
      <c r="E6" s="25"/>
      <c r="F6" s="25"/>
      <c r="G6" s="25"/>
      <c r="H6" s="25"/>
      <c r="I6" s="24"/>
      <c r="J6" s="24"/>
      <c r="K6" s="39"/>
    </row>
    <row r="7" spans="1:11" ht="15.75" x14ac:dyDescent="0.25">
      <c r="A7" s="26" t="s">
        <v>4</v>
      </c>
      <c r="B7" s="25"/>
      <c r="C7" s="25"/>
      <c r="D7" s="25"/>
      <c r="E7" s="25"/>
      <c r="F7" s="25"/>
      <c r="G7" s="25"/>
      <c r="H7" s="25"/>
      <c r="I7" s="24"/>
      <c r="J7" s="24"/>
      <c r="K7" s="39"/>
    </row>
    <row r="8" spans="1:11" ht="15.75" x14ac:dyDescent="0.25">
      <c r="A8" s="26" t="s">
        <v>3</v>
      </c>
      <c r="B8" s="25"/>
      <c r="C8" s="25"/>
      <c r="D8" s="25"/>
      <c r="E8" s="25"/>
      <c r="F8" s="25"/>
      <c r="G8" s="25"/>
      <c r="H8" s="25"/>
      <c r="I8" s="24"/>
      <c r="J8" s="24"/>
      <c r="K8" s="39"/>
    </row>
    <row r="9" spans="1:11" ht="15.75" x14ac:dyDescent="0.25">
      <c r="A9" s="27"/>
      <c r="B9" s="24"/>
      <c r="C9" s="24"/>
      <c r="D9" s="24"/>
      <c r="E9" s="25"/>
      <c r="F9" s="25"/>
      <c r="G9" s="25"/>
      <c r="H9" s="25"/>
      <c r="I9" s="24"/>
      <c r="J9" s="24"/>
      <c r="K9" s="39"/>
    </row>
    <row r="10" spans="1:11" ht="15.75" x14ac:dyDescent="0.25">
      <c r="A10" s="28" t="s">
        <v>194</v>
      </c>
      <c r="B10" s="29"/>
      <c r="C10" s="107" t="s">
        <v>195</v>
      </c>
      <c r="D10" s="29"/>
      <c r="E10" s="30"/>
      <c r="F10" s="29"/>
      <c r="G10" s="36" t="s">
        <v>2</v>
      </c>
      <c r="H10" s="25"/>
      <c r="I10" s="24"/>
      <c r="J10" s="24"/>
      <c r="K10" s="39"/>
    </row>
    <row r="11" spans="1:11" ht="15.75" x14ac:dyDescent="0.25">
      <c r="A11" s="26" t="s">
        <v>151</v>
      </c>
      <c r="B11" s="31"/>
      <c r="C11" s="31"/>
      <c r="D11" s="31"/>
      <c r="E11" s="24"/>
      <c r="F11" s="31"/>
      <c r="G11" s="37" t="s">
        <v>2</v>
      </c>
      <c r="H11" s="25"/>
      <c r="I11" s="24"/>
      <c r="J11" s="24"/>
      <c r="K11" s="39"/>
    </row>
    <row r="12" spans="1:11" ht="15.75" x14ac:dyDescent="0.25">
      <c r="A12" s="26" t="s">
        <v>152</v>
      </c>
      <c r="B12" s="31"/>
      <c r="C12" s="31"/>
      <c r="D12" s="31"/>
      <c r="E12" s="24"/>
      <c r="F12" s="31"/>
      <c r="G12" s="37" t="s">
        <v>2</v>
      </c>
      <c r="H12" s="25"/>
      <c r="I12" s="24"/>
      <c r="J12" s="24"/>
      <c r="K12" s="39"/>
    </row>
    <row r="13" spans="1:11" ht="15.75" x14ac:dyDescent="0.25">
      <c r="A13" s="26" t="s">
        <v>153</v>
      </c>
      <c r="B13" s="25"/>
      <c r="C13" s="25"/>
      <c r="D13" s="25"/>
      <c r="E13" s="24"/>
      <c r="F13" s="25"/>
      <c r="G13" s="37" t="s">
        <v>2</v>
      </c>
      <c r="H13" s="25"/>
      <c r="I13" s="24"/>
      <c r="J13" s="24"/>
      <c r="K13" s="39"/>
    </row>
    <row r="14" spans="1:11" ht="15.75" x14ac:dyDescent="0.25">
      <c r="A14" s="26" t="s">
        <v>154</v>
      </c>
      <c r="B14" s="25"/>
      <c r="C14" s="25"/>
      <c r="D14" s="25"/>
      <c r="E14" s="24"/>
      <c r="F14" s="25"/>
      <c r="G14" s="37" t="s">
        <v>2</v>
      </c>
      <c r="H14" s="25"/>
      <c r="I14" s="24"/>
      <c r="J14" s="24"/>
      <c r="K14" s="39"/>
    </row>
    <row r="15" spans="1:11" ht="15.75" x14ac:dyDescent="0.25">
      <c r="A15" s="32" t="s">
        <v>155</v>
      </c>
      <c r="B15" s="33"/>
      <c r="C15" s="33"/>
      <c r="D15" s="33"/>
      <c r="E15" s="34"/>
      <c r="F15" s="33"/>
      <c r="G15" s="38" t="s">
        <v>2</v>
      </c>
      <c r="H15" s="25"/>
      <c r="I15" s="24"/>
      <c r="J15" s="24"/>
      <c r="K15" s="39"/>
    </row>
    <row r="16" spans="1:11" ht="15.75" x14ac:dyDescent="0.25">
      <c r="A16" s="27" t="s">
        <v>1</v>
      </c>
      <c r="B16" s="24"/>
      <c r="C16" s="24"/>
      <c r="D16" s="24"/>
      <c r="E16" s="24"/>
      <c r="F16" s="24"/>
      <c r="G16" s="24"/>
      <c r="H16" s="24"/>
      <c r="I16" s="24"/>
      <c r="J16" s="24"/>
      <c r="K16" s="39"/>
    </row>
    <row r="17" spans="1:11" ht="15.75" x14ac:dyDescent="0.25">
      <c r="A17" s="27"/>
      <c r="B17" s="24"/>
      <c r="C17" s="24"/>
      <c r="D17" s="24"/>
      <c r="E17" s="24"/>
      <c r="F17" s="24"/>
      <c r="G17" s="24"/>
      <c r="H17" s="24"/>
      <c r="I17" s="24"/>
      <c r="J17" s="24"/>
      <c r="K17" s="39"/>
    </row>
    <row r="18" spans="1:11" ht="15.75" x14ac:dyDescent="0.25">
      <c r="A18" s="105" t="s">
        <v>156</v>
      </c>
      <c r="B18" s="24"/>
      <c r="C18" s="24"/>
      <c r="D18" s="24"/>
      <c r="E18" s="24"/>
      <c r="F18" s="24"/>
      <c r="G18" s="24"/>
      <c r="H18" s="24"/>
      <c r="I18" s="24"/>
      <c r="J18" s="24"/>
      <c r="K18" s="39"/>
    </row>
    <row r="19" spans="1:11" ht="15.75" x14ac:dyDescent="0.25">
      <c r="A19" s="18" t="s">
        <v>157</v>
      </c>
      <c r="B19" s="25"/>
      <c r="C19" s="25"/>
      <c r="D19" s="25"/>
      <c r="E19" s="24"/>
      <c r="F19" s="24"/>
      <c r="G19" s="24"/>
      <c r="H19" s="24"/>
      <c r="I19" s="24"/>
      <c r="J19" s="24"/>
      <c r="K19" s="39"/>
    </row>
    <row r="20" spans="1:11" ht="15.75" x14ac:dyDescent="0.25">
      <c r="A20" s="32" t="s">
        <v>0</v>
      </c>
      <c r="B20" s="34"/>
      <c r="C20" s="34"/>
      <c r="D20" s="34"/>
      <c r="E20" s="34"/>
      <c r="F20" s="34"/>
      <c r="G20" s="34"/>
      <c r="H20" s="34"/>
      <c r="I20" s="34"/>
      <c r="J20" s="34"/>
      <c r="K20" s="40"/>
    </row>
    <row r="40" spans="1:1" x14ac:dyDescent="0.25">
      <c r="A40" s="48" t="s">
        <v>201</v>
      </c>
    </row>
  </sheetData>
  <sheetProtection password="F86F" sheet="1" objects="1" scenarios="1"/>
  <conditionalFormatting sqref="G10:G15">
    <cfRule type="containsText" dxfId="30" priority="1" operator="containsText" text="no">
      <formula>NOT(ISERROR(SEARCH("no",G10)))</formula>
    </cfRule>
  </conditionalFormatting>
  <dataValidations count="1">
    <dataValidation type="list" allowBlank="1" showInputMessage="1" showErrorMessage="1" sqref="G10:G15">
      <formula1>"yes,no"</formula1>
    </dataValidation>
  </dataValidations>
  <hyperlinks>
    <hyperlink ref="C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showGridLines="0" workbookViewId="0">
      <selection activeCell="B27" sqref="B27"/>
    </sheetView>
  </sheetViews>
  <sheetFormatPr defaultRowHeight="15" x14ac:dyDescent="0.25"/>
  <cols>
    <col min="1" max="1" width="9.140625" style="48"/>
    <col min="2" max="2" width="142.140625" style="48" customWidth="1"/>
    <col min="3" max="3" width="22.5703125" style="48" customWidth="1"/>
    <col min="4" max="4" width="93.7109375" style="48" customWidth="1"/>
    <col min="5" max="5" width="8" style="48" customWidth="1"/>
    <col min="6" max="9" width="9.140625" style="48" hidden="1" customWidth="1"/>
    <col min="10" max="10" width="13" style="48" customWidth="1"/>
    <col min="11" max="12" width="9.140625" style="48"/>
    <col min="13" max="13" width="6.140625" style="18" hidden="1" customWidth="1"/>
    <col min="14" max="16384" width="9.140625" style="48"/>
  </cols>
  <sheetData>
    <row r="1" spans="1:13" ht="21" x14ac:dyDescent="0.25">
      <c r="A1" s="41"/>
      <c r="B1" s="42"/>
      <c r="C1" s="43" t="s">
        <v>177</v>
      </c>
      <c r="D1" s="42"/>
      <c r="E1" s="44"/>
      <c r="F1" s="44"/>
      <c r="G1" s="44"/>
      <c r="H1" s="44"/>
      <c r="I1" s="45"/>
      <c r="J1" s="46"/>
      <c r="K1" s="47"/>
    </row>
    <row r="2" spans="1:13" x14ac:dyDescent="0.25">
      <c r="A2" s="49"/>
      <c r="B2" s="35" t="s">
        <v>9</v>
      </c>
      <c r="C2" s="35"/>
      <c r="D2" s="35" t="s">
        <v>8</v>
      </c>
      <c r="E2" s="50"/>
      <c r="F2" s="50"/>
      <c r="G2" s="50"/>
      <c r="H2" s="50"/>
      <c r="I2" s="46"/>
      <c r="J2" s="46"/>
      <c r="K2" s="47"/>
    </row>
    <row r="3" spans="1:13" x14ac:dyDescent="0.25">
      <c r="A3" s="49"/>
      <c r="B3" s="35" t="s">
        <v>7</v>
      </c>
      <c r="C3" s="35"/>
      <c r="D3" s="35" t="s">
        <v>6</v>
      </c>
      <c r="E3" s="50"/>
      <c r="F3" s="50"/>
      <c r="G3" s="50"/>
      <c r="H3" s="50"/>
      <c r="I3" s="46"/>
      <c r="J3" s="46"/>
      <c r="K3" s="47"/>
    </row>
    <row r="4" spans="1:13" ht="15.75" thickBot="1" x14ac:dyDescent="0.3">
      <c r="J4" s="47"/>
      <c r="K4" s="47"/>
    </row>
    <row r="5" spans="1:13" s="53" customFormat="1" ht="16.5" thickBot="1" x14ac:dyDescent="0.3">
      <c r="A5" s="51" t="s">
        <v>158</v>
      </c>
      <c r="B5" s="51" t="s">
        <v>159</v>
      </c>
      <c r="C5" s="51" t="s">
        <v>160</v>
      </c>
      <c r="D5" s="51" t="s">
        <v>161</v>
      </c>
      <c r="E5" s="52"/>
      <c r="F5" s="52"/>
      <c r="G5" s="52"/>
      <c r="H5" s="52"/>
      <c r="I5" s="52"/>
      <c r="J5" s="52"/>
      <c r="K5" s="52"/>
      <c r="M5" s="54"/>
    </row>
    <row r="6" spans="1:13" s="53" customFormat="1" ht="15.75" x14ac:dyDescent="0.25">
      <c r="A6" s="55">
        <v>1</v>
      </c>
      <c r="B6" s="56" t="s">
        <v>162</v>
      </c>
      <c r="C6" s="57"/>
      <c r="D6" s="58" t="s">
        <v>163</v>
      </c>
      <c r="E6" s="52"/>
      <c r="F6" s="52"/>
      <c r="G6" s="52"/>
      <c r="H6" s="52"/>
      <c r="I6" s="52"/>
      <c r="J6" s="52"/>
      <c r="K6" s="52"/>
      <c r="M6" s="54" t="b">
        <v>0</v>
      </c>
    </row>
    <row r="7" spans="1:13" s="53" customFormat="1" ht="15.75" x14ac:dyDescent="0.25">
      <c r="A7" s="55">
        <v>2</v>
      </c>
      <c r="B7" s="56" t="s">
        <v>164</v>
      </c>
      <c r="C7" s="59"/>
      <c r="D7" s="60" t="s">
        <v>178</v>
      </c>
      <c r="E7" s="52"/>
      <c r="F7" s="52"/>
      <c r="G7" s="52"/>
      <c r="H7" s="52"/>
      <c r="I7" s="52"/>
      <c r="J7" s="52"/>
      <c r="M7" s="54" t="b">
        <v>0</v>
      </c>
    </row>
    <row r="8" spans="1:13" s="53" customFormat="1" ht="15.75" x14ac:dyDescent="0.25">
      <c r="A8" s="55">
        <v>3</v>
      </c>
      <c r="B8" s="61" t="s">
        <v>165</v>
      </c>
      <c r="C8" s="59"/>
      <c r="D8" s="60" t="s">
        <v>182</v>
      </c>
      <c r="E8" s="52"/>
      <c r="F8" s="52"/>
      <c r="G8" s="52"/>
      <c r="H8" s="52"/>
      <c r="I8" s="52"/>
      <c r="J8" s="52"/>
      <c r="M8" s="54" t="b">
        <v>0</v>
      </c>
    </row>
    <row r="9" spans="1:13" s="53" customFormat="1" ht="15.75" x14ac:dyDescent="0.25">
      <c r="A9" s="55">
        <v>4</v>
      </c>
      <c r="B9" s="56" t="s">
        <v>166</v>
      </c>
      <c r="C9" s="62"/>
      <c r="D9" s="60" t="s">
        <v>179</v>
      </c>
      <c r="E9" s="52"/>
      <c r="F9" s="52"/>
      <c r="G9" s="52"/>
      <c r="H9" s="52"/>
      <c r="I9" s="52"/>
      <c r="J9" s="52"/>
      <c r="M9" s="54" t="b">
        <v>0</v>
      </c>
    </row>
    <row r="10" spans="1:13" s="53" customFormat="1" ht="15.75" x14ac:dyDescent="0.25">
      <c r="A10" s="55"/>
      <c r="B10" s="52"/>
      <c r="C10" s="62"/>
      <c r="D10" s="63" t="s">
        <v>167</v>
      </c>
      <c r="E10" s="52"/>
      <c r="F10" s="52"/>
      <c r="G10" s="52"/>
      <c r="H10" s="52"/>
      <c r="I10" s="52"/>
      <c r="J10" s="52"/>
      <c r="M10" s="54"/>
    </row>
    <row r="11" spans="1:13" s="53" customFormat="1" ht="15.75" x14ac:dyDescent="0.25">
      <c r="A11" s="55">
        <v>5</v>
      </c>
      <c r="B11" s="52" t="s">
        <v>168</v>
      </c>
      <c r="C11" s="62"/>
      <c r="D11" s="54"/>
      <c r="E11" s="52"/>
      <c r="F11" s="52"/>
      <c r="G11" s="52"/>
      <c r="H11" s="52"/>
      <c r="I11" s="52"/>
      <c r="J11" s="52"/>
      <c r="M11" s="54" t="b">
        <v>0</v>
      </c>
    </row>
    <row r="12" spans="1:13" s="53" customFormat="1" ht="15.75" x14ac:dyDescent="0.25">
      <c r="A12" s="55">
        <v>6</v>
      </c>
      <c r="B12" s="97" t="s">
        <v>169</v>
      </c>
      <c r="C12" s="62"/>
      <c r="D12" s="64" t="s">
        <v>183</v>
      </c>
      <c r="E12" s="52"/>
      <c r="F12" s="52"/>
      <c r="G12" s="52"/>
      <c r="H12" s="52"/>
      <c r="I12" s="52"/>
      <c r="J12" s="52"/>
      <c r="M12" s="54" t="b">
        <v>0</v>
      </c>
    </row>
    <row r="13" spans="1:13" s="53" customFormat="1" ht="15.75" x14ac:dyDescent="0.25">
      <c r="A13" s="55">
        <v>7</v>
      </c>
      <c r="B13" s="97" t="s">
        <v>170</v>
      </c>
      <c r="C13" s="62"/>
      <c r="D13" s="60" t="s">
        <v>181</v>
      </c>
      <c r="E13" s="52"/>
      <c r="F13" s="52"/>
      <c r="G13" s="52"/>
      <c r="H13" s="52"/>
      <c r="I13" s="52"/>
      <c r="J13" s="52"/>
      <c r="M13" s="54" t="b">
        <v>0</v>
      </c>
    </row>
    <row r="14" spans="1:13" s="53" customFormat="1" ht="15.75" x14ac:dyDescent="0.25">
      <c r="A14" s="55">
        <v>8</v>
      </c>
      <c r="B14" s="56" t="s">
        <v>171</v>
      </c>
      <c r="C14" s="62"/>
      <c r="D14" s="54"/>
      <c r="E14" s="52"/>
      <c r="F14" s="52"/>
      <c r="G14" s="52"/>
      <c r="H14" s="52"/>
      <c r="I14" s="52"/>
      <c r="J14" s="52"/>
      <c r="M14" s="54" t="b">
        <v>0</v>
      </c>
    </row>
    <row r="15" spans="1:13" s="53" customFormat="1" ht="15.75" x14ac:dyDescent="0.25">
      <c r="A15" s="55">
        <v>9</v>
      </c>
      <c r="B15" s="61" t="s">
        <v>172</v>
      </c>
      <c r="C15" s="59"/>
      <c r="D15" s="60" t="s">
        <v>173</v>
      </c>
      <c r="E15" s="52"/>
      <c r="F15" s="52"/>
      <c r="G15" s="52"/>
      <c r="H15" s="52"/>
      <c r="I15" s="52"/>
      <c r="J15" s="52"/>
      <c r="M15" s="54" t="b">
        <v>0</v>
      </c>
    </row>
    <row r="16" spans="1:13" s="53" customFormat="1" ht="15.75" x14ac:dyDescent="0.25">
      <c r="A16" s="55">
        <v>10</v>
      </c>
      <c r="B16" s="61" t="s">
        <v>174</v>
      </c>
      <c r="C16" s="59"/>
      <c r="D16" s="64" t="s">
        <v>180</v>
      </c>
      <c r="E16" s="52"/>
      <c r="F16" s="52"/>
      <c r="G16" s="52"/>
      <c r="H16" s="52"/>
      <c r="I16" s="52"/>
      <c r="J16" s="52"/>
      <c r="M16" s="54"/>
    </row>
    <row r="17" spans="1:13" s="53" customFormat="1" ht="15.75" x14ac:dyDescent="0.25">
      <c r="A17" s="62"/>
      <c r="B17" s="56"/>
      <c r="C17" s="62"/>
      <c r="D17" s="65"/>
      <c r="E17" s="52"/>
      <c r="F17" s="52"/>
      <c r="G17" s="52"/>
      <c r="H17" s="52"/>
      <c r="I17" s="52"/>
      <c r="J17" s="52"/>
      <c r="M17" s="54"/>
    </row>
    <row r="18" spans="1:13" s="53" customFormat="1" ht="15.75" x14ac:dyDescent="0.25">
      <c r="A18" s="62"/>
      <c r="B18" s="56"/>
      <c r="C18" s="62"/>
      <c r="D18" s="65"/>
      <c r="E18" s="52"/>
      <c r="F18" s="52"/>
      <c r="G18" s="52"/>
      <c r="H18" s="52"/>
      <c r="I18" s="52"/>
      <c r="J18" s="52"/>
      <c r="M18" s="54"/>
    </row>
    <row r="19" spans="1:13" s="53" customFormat="1" ht="15.75" x14ac:dyDescent="0.25">
      <c r="A19" s="62"/>
      <c r="B19" s="56"/>
      <c r="C19" s="62"/>
      <c r="D19" s="65"/>
      <c r="E19" s="52"/>
      <c r="F19" s="52"/>
      <c r="G19" s="52"/>
      <c r="H19" s="52"/>
      <c r="I19" s="52"/>
      <c r="J19" s="52"/>
      <c r="M19" s="54"/>
    </row>
    <row r="20" spans="1:13" s="53" customFormat="1" ht="15.75" x14ac:dyDescent="0.25">
      <c r="A20" s="62"/>
      <c r="B20" s="66" t="s">
        <v>175</v>
      </c>
      <c r="C20" s="62"/>
      <c r="D20" s="65"/>
      <c r="E20" s="52"/>
      <c r="F20" s="52"/>
      <c r="G20" s="52"/>
      <c r="H20" s="52"/>
      <c r="I20" s="52"/>
      <c r="J20" s="52"/>
      <c r="M20" s="54"/>
    </row>
    <row r="21" spans="1:13" s="53" customFormat="1" ht="15.75" x14ac:dyDescent="0.25">
      <c r="A21" s="62"/>
      <c r="B21" s="97" t="s">
        <v>176</v>
      </c>
      <c r="C21" s="62"/>
      <c r="D21" s="60"/>
      <c r="E21" s="52"/>
      <c r="F21" s="52"/>
      <c r="G21" s="52"/>
      <c r="H21" s="52"/>
      <c r="I21" s="52"/>
      <c r="J21" s="52"/>
      <c r="M21" s="54"/>
    </row>
    <row r="22" spans="1:13" s="53" customFormat="1" ht="15.75" x14ac:dyDescent="0.25">
      <c r="A22" s="62"/>
      <c r="B22" s="97" t="s">
        <v>196</v>
      </c>
      <c r="C22" s="62"/>
      <c r="D22" s="65"/>
      <c r="E22" s="52"/>
      <c r="F22" s="52"/>
      <c r="G22" s="52"/>
      <c r="H22" s="52"/>
      <c r="I22" s="52"/>
      <c r="J22" s="52"/>
      <c r="M22" s="54"/>
    </row>
    <row r="23" spans="1:13" s="53" customFormat="1" ht="15.75" x14ac:dyDescent="0.25">
      <c r="A23" s="62"/>
      <c r="B23" s="106" t="s">
        <v>197</v>
      </c>
      <c r="C23" s="62"/>
      <c r="D23" s="65"/>
      <c r="E23" s="52"/>
      <c r="F23" s="52"/>
      <c r="G23" s="52"/>
      <c r="H23" s="52"/>
      <c r="I23" s="52"/>
      <c r="J23" s="52"/>
      <c r="M23" s="54"/>
    </row>
    <row r="24" spans="1:13" s="53" customFormat="1" ht="15.75" x14ac:dyDescent="0.25">
      <c r="A24" s="62"/>
      <c r="C24" s="62"/>
      <c r="D24" s="65"/>
      <c r="E24" s="52"/>
      <c r="F24" s="52"/>
      <c r="G24" s="52"/>
      <c r="H24" s="52"/>
      <c r="I24" s="52"/>
      <c r="J24" s="52"/>
      <c r="M24" s="54"/>
    </row>
    <row r="25" spans="1:13" s="53" customFormat="1" ht="15.75" x14ac:dyDescent="0.25">
      <c r="A25" s="62"/>
      <c r="B25" s="56"/>
      <c r="C25" s="62"/>
      <c r="D25" s="65"/>
      <c r="E25" s="52"/>
      <c r="F25" s="52"/>
      <c r="G25" s="52"/>
      <c r="H25" s="52"/>
      <c r="I25" s="52"/>
      <c r="J25" s="52"/>
      <c r="M25" s="54"/>
    </row>
    <row r="26" spans="1:13" s="53" customFormat="1" ht="15.75" x14ac:dyDescent="0.25">
      <c r="A26" s="62"/>
      <c r="B26" s="56"/>
      <c r="C26" s="62"/>
      <c r="D26" s="65"/>
      <c r="E26" s="52"/>
      <c r="F26" s="52"/>
      <c r="G26" s="52"/>
      <c r="H26" s="52"/>
      <c r="I26" s="52"/>
      <c r="J26" s="52"/>
      <c r="M26" s="54"/>
    </row>
    <row r="27" spans="1:13" s="53" customFormat="1" ht="15.75" x14ac:dyDescent="0.25">
      <c r="A27" s="62"/>
      <c r="B27" s="56"/>
      <c r="C27" s="62"/>
      <c r="D27" s="65"/>
      <c r="E27" s="52"/>
      <c r="F27" s="52"/>
      <c r="G27" s="52"/>
      <c r="H27" s="52"/>
      <c r="I27" s="52"/>
      <c r="J27" s="52"/>
      <c r="M27" s="54"/>
    </row>
    <row r="28" spans="1:13" s="53" customFormat="1" ht="15.75" x14ac:dyDescent="0.25">
      <c r="A28" s="62"/>
      <c r="B28" s="56"/>
      <c r="C28" s="62"/>
      <c r="D28" s="65"/>
      <c r="E28" s="52"/>
      <c r="F28" s="52"/>
      <c r="G28" s="52"/>
      <c r="H28" s="52"/>
      <c r="I28" s="52"/>
      <c r="J28" s="52"/>
      <c r="M28" s="54"/>
    </row>
    <row r="29" spans="1:13" s="53" customFormat="1" ht="16.5" thickBot="1" x14ac:dyDescent="0.3">
      <c r="A29" s="67"/>
      <c r="B29" s="68"/>
      <c r="C29" s="67"/>
      <c r="D29" s="69"/>
      <c r="E29" s="52"/>
      <c r="F29" s="52"/>
      <c r="G29" s="52"/>
      <c r="H29" s="52"/>
      <c r="I29" s="52"/>
      <c r="J29" s="52"/>
      <c r="M29" s="54"/>
    </row>
  </sheetData>
  <hyperlinks>
    <hyperlink ref="B13" location="'M&amp;G Expenditure Breakdown'!A1" display="Please provide a Breakdown with analysis of the costs included in the claim. Please click here for an example you can use"/>
    <hyperlink ref="B12" location="'M&amp;G Computation'!A1" display="Please provide a computation showing how you have calculated the relief. Please click here for an example you can use"/>
    <hyperlink ref="D6" r:id="rId1"/>
    <hyperlink ref="D15" r:id="rId2"/>
    <hyperlink ref="B21" r:id="rId3"/>
    <hyperlink ref="B23" r:id="rId4" display="Museums Galleries and Exhibitions legislation - http://www.legislation.gov.uk/ukpga/2017/32/schedule/6/enacted"/>
    <hyperlink ref="B22" r:id="rId5"/>
  </hyperlinks>
  <pageMargins left="0.70866141732283472" right="0.70866141732283472" top="0.74803149606299213" bottom="0.74803149606299213" header="0.31496062992125984" footer="0.31496062992125984"/>
  <pageSetup paperSize="9" scale="45" orientation="landscape" r:id="rId6"/>
  <drawing r:id="rId7"/>
  <legacyDrawing r:id="rId8"/>
  <mc:AlternateContent xmlns:mc="http://schemas.openxmlformats.org/markup-compatibility/2006">
    <mc:Choice Requires="x14">
      <controls>
        <mc:AlternateContent xmlns:mc="http://schemas.openxmlformats.org/markup-compatibility/2006">
          <mc:Choice Requires="x14">
            <control shapeId="4097" r:id="rId9" name="Check Box 1">
              <controlPr defaultSize="0" autoFill="0" autoLine="0" autoPict="0">
                <anchor moveWithCells="1">
                  <from>
                    <xdr:col>2</xdr:col>
                    <xdr:colOff>609600</xdr:colOff>
                    <xdr:row>4</xdr:row>
                    <xdr:rowOff>161925</xdr:rowOff>
                  </from>
                  <to>
                    <xdr:col>2</xdr:col>
                    <xdr:colOff>838200</xdr:colOff>
                    <xdr:row>5</xdr:row>
                    <xdr:rowOff>190500</xdr:rowOff>
                  </to>
                </anchor>
              </controlPr>
            </control>
          </mc:Choice>
        </mc:AlternateContent>
        <mc:AlternateContent xmlns:mc="http://schemas.openxmlformats.org/markup-compatibility/2006">
          <mc:Choice Requires="x14">
            <control shapeId="4098" r:id="rId10" name="Check Box 2">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4099" r:id="rId11" name="Check Box 3">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4100" r:id="rId12" name="Check Box 4">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4101" r:id="rId13" name="Check Box 5">
              <controlPr defaultSize="0" autoFill="0" autoLine="0" autoPict="0">
                <anchor moveWithCells="1">
                  <from>
                    <xdr:col>2</xdr:col>
                    <xdr:colOff>609600</xdr:colOff>
                    <xdr:row>10</xdr:row>
                    <xdr:rowOff>0</xdr:rowOff>
                  </from>
                  <to>
                    <xdr:col>2</xdr:col>
                    <xdr:colOff>838200</xdr:colOff>
                    <xdr:row>11</xdr:row>
                    <xdr:rowOff>38100</xdr:rowOff>
                  </to>
                </anchor>
              </controlPr>
            </control>
          </mc:Choice>
        </mc:AlternateContent>
        <mc:AlternateContent xmlns:mc="http://schemas.openxmlformats.org/markup-compatibility/2006">
          <mc:Choice Requires="x14">
            <control shapeId="4102" r:id="rId14" name="Check Box 6">
              <controlPr defaultSize="0" autoFill="0" autoLine="0" autoPict="0">
                <anchor moveWithCells="1">
                  <from>
                    <xdr:col>2</xdr:col>
                    <xdr:colOff>609600</xdr:colOff>
                    <xdr:row>10</xdr:row>
                    <xdr:rowOff>161925</xdr:rowOff>
                  </from>
                  <to>
                    <xdr:col>2</xdr:col>
                    <xdr:colOff>838200</xdr:colOff>
                    <xdr:row>12</xdr:row>
                    <xdr:rowOff>0</xdr:rowOff>
                  </to>
                </anchor>
              </controlPr>
            </control>
          </mc:Choice>
        </mc:AlternateContent>
        <mc:AlternateContent xmlns:mc="http://schemas.openxmlformats.org/markup-compatibility/2006">
          <mc:Choice Requires="x14">
            <control shapeId="4103" r:id="rId15" name="Check Box 7">
              <controlPr defaultSize="0" autoFill="0" autoLine="0" autoPict="0">
                <anchor moveWithCells="1">
                  <from>
                    <xdr:col>2</xdr:col>
                    <xdr:colOff>609600</xdr:colOff>
                    <xdr:row>11</xdr:row>
                    <xdr:rowOff>161925</xdr:rowOff>
                  </from>
                  <to>
                    <xdr:col>2</xdr:col>
                    <xdr:colOff>838200</xdr:colOff>
                    <xdr:row>13</xdr:row>
                    <xdr:rowOff>0</xdr:rowOff>
                  </to>
                </anchor>
              </controlPr>
            </control>
          </mc:Choice>
        </mc:AlternateContent>
        <mc:AlternateContent xmlns:mc="http://schemas.openxmlformats.org/markup-compatibility/2006">
          <mc:Choice Requires="x14">
            <control shapeId="4104" r:id="rId16" name="Check Box 8">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4105" r:id="rId17" name="Check Box 9">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4106" r:id="rId18" name="Check Box 10">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4107" r:id="rId19" name="Check Box 11">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4108" r:id="rId20" name="Check Box 12">
              <controlPr defaultSize="0" autoFill="0" autoLine="0" autoPict="0">
                <anchor moveWithCells="1">
                  <from>
                    <xdr:col>2</xdr:col>
                    <xdr:colOff>609600</xdr:colOff>
                    <xdr:row>10</xdr:row>
                    <xdr:rowOff>0</xdr:rowOff>
                  </from>
                  <to>
                    <xdr:col>2</xdr:col>
                    <xdr:colOff>838200</xdr:colOff>
                    <xdr:row>11</xdr:row>
                    <xdr:rowOff>38100</xdr:rowOff>
                  </to>
                </anchor>
              </controlPr>
            </control>
          </mc:Choice>
        </mc:AlternateContent>
        <mc:AlternateContent xmlns:mc="http://schemas.openxmlformats.org/markup-compatibility/2006">
          <mc:Choice Requires="x14">
            <control shapeId="4109" r:id="rId21" name="Check Box 13">
              <controlPr defaultSize="0" autoFill="0" autoLine="0" autoPict="0">
                <anchor moveWithCells="1">
                  <from>
                    <xdr:col>2</xdr:col>
                    <xdr:colOff>609600</xdr:colOff>
                    <xdr:row>10</xdr:row>
                    <xdr:rowOff>161925</xdr:rowOff>
                  </from>
                  <to>
                    <xdr:col>2</xdr:col>
                    <xdr:colOff>838200</xdr:colOff>
                    <xdr:row>12</xdr:row>
                    <xdr:rowOff>0</xdr:rowOff>
                  </to>
                </anchor>
              </controlPr>
            </control>
          </mc:Choice>
        </mc:AlternateContent>
        <mc:AlternateContent xmlns:mc="http://schemas.openxmlformats.org/markup-compatibility/2006">
          <mc:Choice Requires="x14">
            <control shapeId="4110" r:id="rId22" name="Check Box 14">
              <controlPr defaultSize="0" autoFill="0" autoLine="0" autoPict="0">
                <anchor moveWithCells="1">
                  <from>
                    <xdr:col>2</xdr:col>
                    <xdr:colOff>609600</xdr:colOff>
                    <xdr:row>11</xdr:row>
                    <xdr:rowOff>161925</xdr:rowOff>
                  </from>
                  <to>
                    <xdr:col>2</xdr:col>
                    <xdr:colOff>838200</xdr:colOff>
                    <xdr:row>13</xdr:row>
                    <xdr:rowOff>0</xdr:rowOff>
                  </to>
                </anchor>
              </controlPr>
            </control>
          </mc:Choice>
        </mc:AlternateContent>
        <mc:AlternateContent xmlns:mc="http://schemas.openxmlformats.org/markup-compatibility/2006">
          <mc:Choice Requires="x14">
            <control shapeId="4111" r:id="rId23" name="Check Box 15">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4112" r:id="rId24" name="Check Box 16">
              <controlPr defaultSize="0" autoFill="0" autoLine="0" autoPict="0">
                <anchor moveWithCells="1">
                  <from>
                    <xdr:col>2</xdr:col>
                    <xdr:colOff>609600</xdr:colOff>
                    <xdr:row>14</xdr:row>
                    <xdr:rowOff>180975</xdr:rowOff>
                  </from>
                  <to>
                    <xdr:col>2</xdr:col>
                    <xdr:colOff>914400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A1:J57"/>
  <sheetViews>
    <sheetView topLeftCell="A10" workbookViewId="0">
      <selection activeCell="D31" sqref="D31"/>
    </sheetView>
  </sheetViews>
  <sheetFormatPr defaultRowHeight="15" x14ac:dyDescent="0.25"/>
  <cols>
    <col min="1" max="1" width="5.140625" customWidth="1"/>
    <col min="2" max="2" width="5.5703125" style="1" bestFit="1" customWidth="1"/>
    <col min="3" max="3" width="59.42578125" customWidth="1"/>
    <col min="4" max="4" width="11.7109375" bestFit="1" customWidth="1"/>
    <col min="5" max="8" width="11.7109375" customWidth="1"/>
    <col min="9" max="9" width="41.85546875" bestFit="1" customWidth="1"/>
  </cols>
  <sheetData>
    <row r="1" spans="1:10" hidden="1" x14ac:dyDescent="0.25">
      <c r="C1" t="s">
        <v>106</v>
      </c>
    </row>
    <row r="2" spans="1:10" hidden="1" x14ac:dyDescent="0.25">
      <c r="C2" t="s">
        <v>105</v>
      </c>
    </row>
    <row r="3" spans="1:10" hidden="1" x14ac:dyDescent="0.25"/>
    <row r="4" spans="1:10" hidden="1" x14ac:dyDescent="0.25"/>
    <row r="5" spans="1:10" hidden="1" x14ac:dyDescent="0.25"/>
    <row r="6" spans="1:10" hidden="1" x14ac:dyDescent="0.25"/>
    <row r="7" spans="1:10" hidden="1" x14ac:dyDescent="0.25"/>
    <row r="8" spans="1:10" hidden="1" x14ac:dyDescent="0.25"/>
    <row r="9" spans="1:10" hidden="1" x14ac:dyDescent="0.25"/>
    <row r="10" spans="1:10" ht="12.75" customHeight="1" x14ac:dyDescent="0.25">
      <c r="A10" s="11"/>
      <c r="B10" s="12"/>
      <c r="C10" s="13" t="s">
        <v>104</v>
      </c>
      <c r="D10" s="116"/>
      <c r="E10" s="116"/>
      <c r="F10" s="116"/>
      <c r="G10" s="116"/>
      <c r="H10" s="116"/>
      <c r="I10" s="116"/>
      <c r="J10" s="2"/>
    </row>
    <row r="11" spans="1:10" ht="12.75" customHeight="1" x14ac:dyDescent="0.25">
      <c r="A11" s="11"/>
      <c r="B11" s="12"/>
      <c r="C11" s="13" t="s">
        <v>103</v>
      </c>
      <c r="D11" s="112"/>
      <c r="E11" s="112"/>
      <c r="F11" s="112"/>
      <c r="G11" s="112"/>
      <c r="H11" s="112"/>
      <c r="I11" s="112"/>
      <c r="J11" s="2"/>
    </row>
    <row r="12" spans="1:10" ht="12.75" customHeight="1" x14ac:dyDescent="0.25">
      <c r="A12" s="11"/>
      <c r="B12" s="12"/>
      <c r="C12" s="13" t="s">
        <v>189</v>
      </c>
      <c r="D12" s="116"/>
      <c r="E12" s="116"/>
      <c r="F12" s="116"/>
      <c r="G12" s="116"/>
      <c r="H12" s="116"/>
      <c r="I12" s="116"/>
      <c r="J12" s="2"/>
    </row>
    <row r="13" spans="1:10" ht="12.75" customHeight="1" x14ac:dyDescent="0.25">
      <c r="A13" s="11"/>
      <c r="B13" s="12"/>
      <c r="C13" s="99" t="s">
        <v>190</v>
      </c>
      <c r="D13" s="113"/>
      <c r="E13" s="114"/>
      <c r="F13" s="114"/>
      <c r="G13" s="114"/>
      <c r="H13" s="114"/>
      <c r="I13" s="115"/>
      <c r="J13" s="2"/>
    </row>
    <row r="14" spans="1:10" ht="12.75" customHeight="1" x14ac:dyDescent="0.25">
      <c r="A14" s="11"/>
      <c r="B14" s="12"/>
      <c r="C14" s="13" t="s">
        <v>102</v>
      </c>
      <c r="D14" s="116"/>
      <c r="E14" s="116"/>
      <c r="F14" s="116"/>
      <c r="G14" s="116"/>
      <c r="H14" s="116"/>
      <c r="I14" s="116"/>
      <c r="J14" s="2"/>
    </row>
    <row r="15" spans="1:10" ht="4.5" customHeight="1" x14ac:dyDescent="0.25">
      <c r="A15" s="11"/>
      <c r="B15" s="12"/>
      <c r="C15" s="11"/>
      <c r="D15" s="11"/>
      <c r="E15" s="11"/>
      <c r="F15" s="11"/>
      <c r="G15" s="11"/>
      <c r="H15" s="11"/>
      <c r="I15" s="11"/>
      <c r="J15" s="2"/>
    </row>
    <row r="16" spans="1:10" ht="12.75" customHeight="1" x14ac:dyDescent="0.25">
      <c r="A16" s="11"/>
      <c r="B16" s="12"/>
      <c r="C16" s="11" t="s">
        <v>101</v>
      </c>
      <c r="D16" s="98" t="s">
        <v>184</v>
      </c>
      <c r="E16" s="98" t="s">
        <v>185</v>
      </c>
      <c r="F16" s="98" t="s">
        <v>186</v>
      </c>
      <c r="G16" s="98" t="s">
        <v>187</v>
      </c>
      <c r="H16" s="98" t="s">
        <v>188</v>
      </c>
      <c r="I16" s="11"/>
      <c r="J16" s="2"/>
    </row>
    <row r="17" spans="1:10" ht="4.5" customHeight="1" x14ac:dyDescent="0.25">
      <c r="A17" s="11"/>
      <c r="B17" s="12"/>
      <c r="C17" s="11"/>
      <c r="D17" s="11"/>
      <c r="E17" s="11"/>
      <c r="F17" s="11"/>
      <c r="G17" s="11"/>
      <c r="H17" s="11"/>
      <c r="I17" s="11"/>
      <c r="J17" s="2"/>
    </row>
    <row r="18" spans="1:10" ht="12.75" customHeight="1" x14ac:dyDescent="0.25">
      <c r="A18" s="10"/>
      <c r="B18" s="9" t="s">
        <v>100</v>
      </c>
      <c r="C18" s="8" t="s">
        <v>99</v>
      </c>
      <c r="D18" s="8" t="s">
        <v>98</v>
      </c>
      <c r="E18" s="8"/>
      <c r="F18" s="8"/>
      <c r="G18" s="8"/>
      <c r="H18" s="8"/>
      <c r="I18" s="8" t="s">
        <v>97</v>
      </c>
      <c r="J18" s="2"/>
    </row>
    <row r="19" spans="1:10" ht="12.75" customHeight="1" x14ac:dyDescent="0.25">
      <c r="A19" s="117" t="s">
        <v>96</v>
      </c>
      <c r="B19" s="5" t="s">
        <v>95</v>
      </c>
      <c r="C19" s="3" t="s">
        <v>94</v>
      </c>
      <c r="D19" s="100"/>
      <c r="E19" s="100"/>
      <c r="F19" s="100"/>
      <c r="G19" s="100"/>
      <c r="H19" s="100"/>
      <c r="I19" s="3"/>
      <c r="J19" s="2"/>
    </row>
    <row r="20" spans="1:10" ht="12.75" customHeight="1" x14ac:dyDescent="0.25">
      <c r="A20" s="117"/>
      <c r="B20" s="5" t="s">
        <v>93</v>
      </c>
      <c r="C20" s="3" t="s">
        <v>92</v>
      </c>
      <c r="D20" s="100"/>
      <c r="E20" s="100"/>
      <c r="F20" s="100"/>
      <c r="G20" s="100"/>
      <c r="H20" s="100"/>
      <c r="I20" s="3"/>
      <c r="J20" s="2"/>
    </row>
    <row r="21" spans="1:10" ht="12.75" customHeight="1" x14ac:dyDescent="0.25">
      <c r="A21" s="117"/>
      <c r="B21" s="5" t="s">
        <v>91</v>
      </c>
      <c r="C21" s="3" t="s">
        <v>90</v>
      </c>
      <c r="D21" s="100"/>
      <c r="E21" s="100"/>
      <c r="F21" s="100"/>
      <c r="G21" s="100"/>
      <c r="H21" s="100"/>
      <c r="I21" s="3"/>
      <c r="J21" s="2"/>
    </row>
    <row r="22" spans="1:10" ht="12.75" customHeight="1" x14ac:dyDescent="0.25">
      <c r="A22" s="117"/>
      <c r="B22" s="5" t="s">
        <v>89</v>
      </c>
      <c r="C22" s="6" t="s">
        <v>88</v>
      </c>
      <c r="D22" s="100"/>
      <c r="E22" s="101">
        <f>D23</f>
        <v>0</v>
      </c>
      <c r="F22" s="101">
        <f>E22+E23</f>
        <v>0</v>
      </c>
      <c r="G22" s="101">
        <f t="shared" ref="G22:H22" si="0">F22+F23</f>
        <v>0</v>
      </c>
      <c r="H22" s="101">
        <f t="shared" si="0"/>
        <v>0</v>
      </c>
      <c r="I22" s="3"/>
      <c r="J22" s="2"/>
    </row>
    <row r="23" spans="1:10" ht="12.75" customHeight="1" x14ac:dyDescent="0.25">
      <c r="A23" s="117"/>
      <c r="B23" s="5" t="s">
        <v>87</v>
      </c>
      <c r="C23" s="4" t="s">
        <v>86</v>
      </c>
      <c r="D23" s="101">
        <f>SUM(D21-D22)</f>
        <v>0</v>
      </c>
      <c r="E23" s="101">
        <f t="shared" ref="E23:H23" si="1">SUM(E21-E22)</f>
        <v>0</v>
      </c>
      <c r="F23" s="101">
        <f t="shared" si="1"/>
        <v>0</v>
      </c>
      <c r="G23" s="101">
        <f t="shared" si="1"/>
        <v>0</v>
      </c>
      <c r="H23" s="101">
        <f t="shared" si="1"/>
        <v>0</v>
      </c>
      <c r="I23" s="3" t="s">
        <v>85</v>
      </c>
      <c r="J23" s="2"/>
    </row>
    <row r="24" spans="1:10" ht="12.75" customHeight="1" x14ac:dyDescent="0.25">
      <c r="A24" s="117"/>
      <c r="B24" s="5" t="s">
        <v>84</v>
      </c>
      <c r="C24" s="3" t="s">
        <v>83</v>
      </c>
      <c r="D24" s="101">
        <f>IFERROR(SUM(D21/D20*D19),0)</f>
        <v>0</v>
      </c>
      <c r="E24" s="101">
        <f t="shared" ref="E24:H24" si="2">IFERROR(SUM(E21/E20*E19),0)</f>
        <v>0</v>
      </c>
      <c r="F24" s="101">
        <f t="shared" si="2"/>
        <v>0</v>
      </c>
      <c r="G24" s="101">
        <f t="shared" si="2"/>
        <v>0</v>
      </c>
      <c r="H24" s="101">
        <f t="shared" si="2"/>
        <v>0</v>
      </c>
      <c r="I24" s="3" t="s">
        <v>82</v>
      </c>
      <c r="J24" s="2"/>
    </row>
    <row r="25" spans="1:10" ht="12.75" customHeight="1" x14ac:dyDescent="0.25">
      <c r="A25" s="117"/>
      <c r="B25" s="5" t="s">
        <v>81</v>
      </c>
      <c r="C25" s="6" t="s">
        <v>80</v>
      </c>
      <c r="D25" s="100"/>
      <c r="E25" s="101">
        <f>D26</f>
        <v>0</v>
      </c>
      <c r="F25" s="101">
        <f>E25+E26</f>
        <v>0</v>
      </c>
      <c r="G25" s="101">
        <f t="shared" ref="G25:H25" si="3">F25+F26</f>
        <v>0</v>
      </c>
      <c r="H25" s="101">
        <f t="shared" si="3"/>
        <v>0</v>
      </c>
      <c r="I25" s="3"/>
      <c r="J25" s="2"/>
    </row>
    <row r="26" spans="1:10" ht="12.75" customHeight="1" x14ac:dyDescent="0.25">
      <c r="A26" s="117"/>
      <c r="B26" s="5" t="s">
        <v>79</v>
      </c>
      <c r="C26" s="4" t="s">
        <v>78</v>
      </c>
      <c r="D26" s="101">
        <f>SUM(D24-D25)</f>
        <v>0</v>
      </c>
      <c r="E26" s="101">
        <f t="shared" ref="E26:H26" si="4">SUM(E24-E25)</f>
        <v>0</v>
      </c>
      <c r="F26" s="101">
        <f t="shared" si="4"/>
        <v>0</v>
      </c>
      <c r="G26" s="101">
        <f t="shared" si="4"/>
        <v>0</v>
      </c>
      <c r="H26" s="101">
        <f t="shared" si="4"/>
        <v>0</v>
      </c>
      <c r="I26" s="3" t="s">
        <v>77</v>
      </c>
      <c r="J26" s="2"/>
    </row>
    <row r="27" spans="1:10" ht="12.75" customHeight="1" x14ac:dyDescent="0.25">
      <c r="A27" s="117"/>
      <c r="B27" s="5" t="s">
        <v>76</v>
      </c>
      <c r="C27" s="3" t="s">
        <v>75</v>
      </c>
      <c r="D27" s="100"/>
      <c r="E27" s="100"/>
      <c r="F27" s="100"/>
      <c r="G27" s="100"/>
      <c r="H27" s="100"/>
      <c r="I27" s="3" t="s">
        <v>74</v>
      </c>
      <c r="J27" s="2"/>
    </row>
    <row r="28" spans="1:10" ht="12.75" customHeight="1" x14ac:dyDescent="0.25">
      <c r="A28" s="117"/>
      <c r="B28" s="5" t="s">
        <v>73</v>
      </c>
      <c r="C28" s="4" t="s">
        <v>72</v>
      </c>
      <c r="D28" s="101">
        <f>SUM(D26-D23+D27)</f>
        <v>0</v>
      </c>
      <c r="E28" s="101">
        <f t="shared" ref="E28:H28" si="5">SUM(E26-E23+E27)</f>
        <v>0</v>
      </c>
      <c r="F28" s="101">
        <f t="shared" si="5"/>
        <v>0</v>
      </c>
      <c r="G28" s="101">
        <f t="shared" si="5"/>
        <v>0</v>
      </c>
      <c r="H28" s="101">
        <f t="shared" si="5"/>
        <v>0</v>
      </c>
      <c r="I28" s="3" t="s">
        <v>71</v>
      </c>
      <c r="J28" s="2"/>
    </row>
    <row r="29" spans="1:10" ht="12.75" customHeight="1" x14ac:dyDescent="0.25">
      <c r="A29" s="120" t="s">
        <v>70</v>
      </c>
      <c r="B29" s="5" t="s">
        <v>69</v>
      </c>
      <c r="C29" s="3" t="s">
        <v>68</v>
      </c>
      <c r="D29" s="102"/>
      <c r="E29" s="102"/>
      <c r="F29" s="102"/>
      <c r="G29" s="102"/>
      <c r="H29" s="102"/>
      <c r="I29" s="3"/>
      <c r="J29" s="2"/>
    </row>
    <row r="30" spans="1:10" ht="12.75" customHeight="1" x14ac:dyDescent="0.25">
      <c r="A30" s="121"/>
      <c r="B30" s="5" t="s">
        <v>67</v>
      </c>
      <c r="C30" s="3" t="s">
        <v>66</v>
      </c>
      <c r="D30" s="102"/>
      <c r="E30" s="102"/>
      <c r="F30" s="102"/>
      <c r="G30" s="102"/>
      <c r="H30" s="102"/>
      <c r="I30" s="3"/>
      <c r="J30" s="2"/>
    </row>
    <row r="31" spans="1:10" ht="12.75" customHeight="1" x14ac:dyDescent="0.25">
      <c r="A31" s="121"/>
      <c r="B31" s="5" t="s">
        <v>65</v>
      </c>
      <c r="C31" s="4" t="s">
        <v>64</v>
      </c>
      <c r="D31" s="102">
        <v>0</v>
      </c>
      <c r="E31" s="102"/>
      <c r="F31" s="102"/>
      <c r="G31" s="102"/>
      <c r="H31" s="102"/>
      <c r="I31" s="3"/>
      <c r="J31" s="2"/>
    </row>
    <row r="32" spans="1:10" ht="12.75" customHeight="1" x14ac:dyDescent="0.25">
      <c r="A32" s="121"/>
      <c r="B32" s="5" t="s">
        <v>63</v>
      </c>
      <c r="C32" s="6" t="s">
        <v>62</v>
      </c>
      <c r="D32" s="102"/>
      <c r="E32" s="102"/>
      <c r="F32" s="102"/>
      <c r="G32" s="102"/>
      <c r="H32" s="102"/>
      <c r="I32" s="3"/>
      <c r="J32" s="2"/>
    </row>
    <row r="33" spans="1:10" ht="12.75" customHeight="1" x14ac:dyDescent="0.25">
      <c r="A33" s="121"/>
      <c r="B33" s="5" t="s">
        <v>61</v>
      </c>
      <c r="C33" s="4" t="s">
        <v>60</v>
      </c>
      <c r="D33" s="103">
        <f>SUM(D31+D32)</f>
        <v>0</v>
      </c>
      <c r="E33" s="103">
        <f t="shared" ref="E33:H33" si="6">SUM(E31+E32)</f>
        <v>0</v>
      </c>
      <c r="F33" s="103">
        <f t="shared" si="6"/>
        <v>0</v>
      </c>
      <c r="G33" s="103">
        <f t="shared" si="6"/>
        <v>0</v>
      </c>
      <c r="H33" s="103">
        <f t="shared" si="6"/>
        <v>0</v>
      </c>
      <c r="I33" s="3" t="s">
        <v>59</v>
      </c>
      <c r="J33" s="2"/>
    </row>
    <row r="34" spans="1:10" ht="12.75" customHeight="1" x14ac:dyDescent="0.25">
      <c r="A34" s="121"/>
      <c r="B34" s="5" t="s">
        <v>58</v>
      </c>
      <c r="C34" s="3" t="s">
        <v>57</v>
      </c>
      <c r="D34" s="103">
        <f>SUM(D33*0.8)</f>
        <v>0</v>
      </c>
      <c r="E34" s="103">
        <f t="shared" ref="E34:H34" si="7">SUM(E33*0.8)</f>
        <v>0</v>
      </c>
      <c r="F34" s="103">
        <f t="shared" si="7"/>
        <v>0</v>
      </c>
      <c r="G34" s="103">
        <f t="shared" si="7"/>
        <v>0</v>
      </c>
      <c r="H34" s="103">
        <f t="shared" si="7"/>
        <v>0</v>
      </c>
      <c r="I34" s="3" t="s">
        <v>56</v>
      </c>
      <c r="J34" s="2"/>
    </row>
    <row r="35" spans="1:10" ht="12.75" customHeight="1" x14ac:dyDescent="0.25">
      <c r="A35" s="121"/>
      <c r="B35" s="5" t="s">
        <v>55</v>
      </c>
      <c r="C35" s="3" t="s">
        <v>54</v>
      </c>
      <c r="D35" s="7"/>
      <c r="E35" s="7"/>
      <c r="F35" s="7"/>
      <c r="G35" s="7"/>
      <c r="H35" s="7"/>
      <c r="I35" s="3"/>
      <c r="J35" s="2"/>
    </row>
    <row r="36" spans="1:10" ht="12.75" customHeight="1" x14ac:dyDescent="0.25">
      <c r="A36" s="121"/>
      <c r="B36" s="5" t="s">
        <v>53</v>
      </c>
      <c r="C36" s="3" t="s">
        <v>52</v>
      </c>
      <c r="D36" s="7"/>
      <c r="E36" s="7"/>
      <c r="F36" s="7"/>
      <c r="G36" s="7"/>
      <c r="H36" s="7"/>
      <c r="I36" s="3"/>
      <c r="J36" s="2"/>
    </row>
    <row r="37" spans="1:10" ht="12.75" customHeight="1" x14ac:dyDescent="0.25">
      <c r="A37" s="121"/>
      <c r="B37" s="5" t="s">
        <v>51</v>
      </c>
      <c r="C37" s="3" t="s">
        <v>50</v>
      </c>
      <c r="D37" s="7"/>
      <c r="E37" s="7"/>
      <c r="F37" s="7"/>
      <c r="G37" s="7"/>
      <c r="H37" s="7"/>
      <c r="I37" s="3"/>
      <c r="J37" s="2"/>
    </row>
    <row r="38" spans="1:10" ht="12.75" customHeight="1" x14ac:dyDescent="0.25">
      <c r="A38" s="121"/>
      <c r="B38" s="5" t="s">
        <v>49</v>
      </c>
      <c r="C38" s="6" t="s">
        <v>48</v>
      </c>
      <c r="D38" s="7"/>
      <c r="E38" s="7"/>
      <c r="F38" s="7"/>
      <c r="G38" s="7"/>
      <c r="H38" s="7"/>
      <c r="I38" s="3"/>
      <c r="J38" s="2"/>
    </row>
    <row r="39" spans="1:10" ht="12.75" customHeight="1" x14ac:dyDescent="0.25">
      <c r="A39" s="121"/>
      <c r="B39" s="5" t="s">
        <v>47</v>
      </c>
      <c r="C39" s="4" t="s">
        <v>46</v>
      </c>
      <c r="D39" s="103">
        <f>SUM(D35:D38)</f>
        <v>0</v>
      </c>
      <c r="E39" s="103">
        <f t="shared" ref="E39:H39" si="8">SUM(E35:E38)</f>
        <v>0</v>
      </c>
      <c r="F39" s="103">
        <f t="shared" si="8"/>
        <v>0</v>
      </c>
      <c r="G39" s="103">
        <f t="shared" si="8"/>
        <v>0</v>
      </c>
      <c r="H39" s="103">
        <f t="shared" si="8"/>
        <v>0</v>
      </c>
      <c r="I39" s="3" t="s">
        <v>45</v>
      </c>
      <c r="J39" s="2"/>
    </row>
    <row r="40" spans="1:10" ht="12.75" customHeight="1" x14ac:dyDescent="0.25">
      <c r="A40" s="121"/>
      <c r="B40" s="5" t="s">
        <v>44</v>
      </c>
      <c r="C40" s="3" t="s">
        <v>43</v>
      </c>
      <c r="D40" s="102"/>
      <c r="E40" s="102"/>
      <c r="F40" s="102"/>
      <c r="G40" s="102"/>
      <c r="H40" s="102"/>
      <c r="I40" s="3"/>
      <c r="J40" s="2"/>
    </row>
    <row r="41" spans="1:10" ht="12.75" customHeight="1" x14ac:dyDescent="0.25">
      <c r="A41" s="121"/>
      <c r="B41" s="5" t="s">
        <v>42</v>
      </c>
      <c r="C41" s="3" t="s">
        <v>41</v>
      </c>
      <c r="D41" s="103">
        <f>SUM(D39-D40)</f>
        <v>0</v>
      </c>
      <c r="E41" s="103">
        <f t="shared" ref="E41:H41" si="9">SUM(E39-E40)</f>
        <v>0</v>
      </c>
      <c r="F41" s="103">
        <f t="shared" si="9"/>
        <v>0</v>
      </c>
      <c r="G41" s="103">
        <f t="shared" si="9"/>
        <v>0</v>
      </c>
      <c r="H41" s="103">
        <f t="shared" si="9"/>
        <v>0</v>
      </c>
      <c r="I41" s="3" t="s">
        <v>40</v>
      </c>
      <c r="J41" s="2"/>
    </row>
    <row r="42" spans="1:10" ht="12.75" customHeight="1" x14ac:dyDescent="0.25">
      <c r="A42" s="121"/>
      <c r="B42" s="5" t="s">
        <v>39</v>
      </c>
      <c r="C42" s="4" t="s">
        <v>38</v>
      </c>
      <c r="D42" s="103">
        <f>MIN(D31,D34)</f>
        <v>0</v>
      </c>
      <c r="E42" s="103">
        <f t="shared" ref="E42:H42" si="10">MIN(E31,E34)</f>
        <v>0</v>
      </c>
      <c r="F42" s="103">
        <f t="shared" si="10"/>
        <v>0</v>
      </c>
      <c r="G42" s="103">
        <f t="shared" si="10"/>
        <v>0</v>
      </c>
      <c r="H42" s="103">
        <f t="shared" si="10"/>
        <v>0</v>
      </c>
      <c r="I42" s="3" t="s">
        <v>37</v>
      </c>
      <c r="J42" s="2"/>
    </row>
    <row r="43" spans="1:10" ht="12.75" customHeight="1" x14ac:dyDescent="0.25">
      <c r="A43" s="121"/>
      <c r="B43" s="5" t="s">
        <v>191</v>
      </c>
      <c r="C43" s="6" t="s">
        <v>35</v>
      </c>
      <c r="D43" s="102"/>
      <c r="E43" s="103">
        <f>D42</f>
        <v>0</v>
      </c>
      <c r="F43" s="103">
        <f t="shared" ref="F43:H43" si="11">E42</f>
        <v>0</v>
      </c>
      <c r="G43" s="103">
        <f t="shared" si="11"/>
        <v>0</v>
      </c>
      <c r="H43" s="103">
        <f t="shared" si="11"/>
        <v>0</v>
      </c>
      <c r="I43" s="3"/>
      <c r="J43" s="2"/>
    </row>
    <row r="44" spans="1:10" ht="12.75" customHeight="1" x14ac:dyDescent="0.25">
      <c r="A44" s="121"/>
      <c r="B44" s="5" t="s">
        <v>36</v>
      </c>
      <c r="C44" s="4" t="s">
        <v>33</v>
      </c>
      <c r="D44" s="103">
        <f>SUM(D42-D43)</f>
        <v>0</v>
      </c>
      <c r="E44" s="103">
        <f t="shared" ref="E44:H44" si="12">SUM(E42-E43)</f>
        <v>0</v>
      </c>
      <c r="F44" s="103">
        <f t="shared" si="12"/>
        <v>0</v>
      </c>
      <c r="G44" s="103">
        <f t="shared" si="12"/>
        <v>0</v>
      </c>
      <c r="H44" s="103">
        <f t="shared" si="12"/>
        <v>0</v>
      </c>
      <c r="I44" s="3" t="s">
        <v>202</v>
      </c>
      <c r="J44" s="2"/>
    </row>
    <row r="45" spans="1:10" ht="18" customHeight="1" x14ac:dyDescent="0.25">
      <c r="A45" s="121"/>
      <c r="B45" s="5" t="s">
        <v>34</v>
      </c>
      <c r="C45" s="4" t="s">
        <v>32</v>
      </c>
      <c r="D45" s="103">
        <f>SUM(D28-D44)</f>
        <v>0</v>
      </c>
      <c r="E45" s="103">
        <f t="shared" ref="E45:H45" si="13">SUM(E28-E44)</f>
        <v>0</v>
      </c>
      <c r="F45" s="103">
        <f t="shared" si="13"/>
        <v>0</v>
      </c>
      <c r="G45" s="103">
        <f t="shared" si="13"/>
        <v>0</v>
      </c>
      <c r="H45" s="103">
        <f t="shared" si="13"/>
        <v>0</v>
      </c>
      <c r="I45" s="3" t="s">
        <v>31</v>
      </c>
      <c r="J45" s="2"/>
    </row>
    <row r="46" spans="1:10" ht="15" customHeight="1" x14ac:dyDescent="0.25">
      <c r="A46" s="118" t="s">
        <v>27</v>
      </c>
      <c r="B46" s="5" t="s">
        <v>30</v>
      </c>
      <c r="C46" s="6" t="s">
        <v>29</v>
      </c>
      <c r="D46" s="100"/>
      <c r="E46" s="100"/>
      <c r="F46" s="100"/>
      <c r="G46" s="100"/>
      <c r="H46" s="100"/>
      <c r="I46" s="3" t="s">
        <v>28</v>
      </c>
      <c r="J46" s="2"/>
    </row>
    <row r="47" spans="1:10" ht="12.75" customHeight="1" x14ac:dyDescent="0.25">
      <c r="A47" s="118"/>
      <c r="B47" s="5" t="s">
        <v>26</v>
      </c>
      <c r="C47" s="3" t="s">
        <v>25</v>
      </c>
      <c r="D47" s="101">
        <f>MIN(D45+D46, 0)</f>
        <v>0</v>
      </c>
      <c r="E47" s="101">
        <f t="shared" ref="E47:H47" si="14">MIN(E45+E46, 0)</f>
        <v>0</v>
      </c>
      <c r="F47" s="101">
        <f t="shared" si="14"/>
        <v>0</v>
      </c>
      <c r="G47" s="101">
        <f t="shared" si="14"/>
        <v>0</v>
      </c>
      <c r="H47" s="101">
        <f t="shared" si="14"/>
        <v>0</v>
      </c>
      <c r="I47" s="3" t="s">
        <v>192</v>
      </c>
      <c r="J47" s="2"/>
    </row>
    <row r="48" spans="1:10" ht="12.75" customHeight="1" x14ac:dyDescent="0.25">
      <c r="A48" s="118"/>
      <c r="B48" s="5" t="s">
        <v>24</v>
      </c>
      <c r="C48" s="3" t="s">
        <v>23</v>
      </c>
      <c r="D48" s="100"/>
      <c r="E48" s="101">
        <f>D50</f>
        <v>0</v>
      </c>
      <c r="F48" s="101">
        <f>E48+E50</f>
        <v>0</v>
      </c>
      <c r="G48" s="101">
        <f t="shared" ref="G48:H48" si="15">F48+F50</f>
        <v>0</v>
      </c>
      <c r="H48" s="101">
        <f t="shared" si="15"/>
        <v>0</v>
      </c>
      <c r="I48" s="3"/>
      <c r="J48" s="2"/>
    </row>
    <row r="49" spans="1:10" ht="12.75" customHeight="1" x14ac:dyDescent="0.25">
      <c r="A49" s="118"/>
      <c r="B49" s="5" t="s">
        <v>22</v>
      </c>
      <c r="C49" s="3" t="s">
        <v>21</v>
      </c>
      <c r="D49" s="101">
        <f>MIN(D42-D48, ABS(D47))</f>
        <v>0</v>
      </c>
      <c r="E49" s="101">
        <f t="shared" ref="E49:H49" si="16">MIN(E42-E48, ABS(E47))</f>
        <v>0</v>
      </c>
      <c r="F49" s="101">
        <f t="shared" si="16"/>
        <v>0</v>
      </c>
      <c r="G49" s="101">
        <f t="shared" si="16"/>
        <v>0</v>
      </c>
      <c r="H49" s="101">
        <f t="shared" si="16"/>
        <v>0</v>
      </c>
      <c r="I49" s="3" t="s">
        <v>20</v>
      </c>
      <c r="J49" s="2"/>
    </row>
    <row r="50" spans="1:10" ht="12.75" customHeight="1" x14ac:dyDescent="0.25">
      <c r="A50" s="118"/>
      <c r="B50" s="5" t="s">
        <v>19</v>
      </c>
      <c r="C50" s="3" t="s">
        <v>18</v>
      </c>
      <c r="D50" s="100"/>
      <c r="E50" s="100"/>
      <c r="F50" s="100"/>
      <c r="G50" s="100"/>
      <c r="H50" s="100"/>
      <c r="I50" s="3" t="s">
        <v>17</v>
      </c>
      <c r="J50" s="2"/>
    </row>
    <row r="51" spans="1:10" ht="12.75" customHeight="1" x14ac:dyDescent="0.25">
      <c r="A51" s="118"/>
      <c r="B51" s="5" t="s">
        <v>16</v>
      </c>
      <c r="C51" s="4" t="s">
        <v>15</v>
      </c>
      <c r="D51" s="101">
        <f>SUM(D50*0.25*(D13="Touring"),D50*0.2*(D13="None Touring"))</f>
        <v>0</v>
      </c>
      <c r="E51" s="101">
        <f t="shared" ref="E51:H51" si="17">SUM(E50*0.25*(E13="Touring"),E50*0.2*(E13="None Touring"))</f>
        <v>0</v>
      </c>
      <c r="F51" s="101">
        <f t="shared" si="17"/>
        <v>0</v>
      </c>
      <c r="G51" s="101">
        <f t="shared" si="17"/>
        <v>0</v>
      </c>
      <c r="H51" s="101">
        <f t="shared" si="17"/>
        <v>0</v>
      </c>
      <c r="I51" s="3" t="s">
        <v>14</v>
      </c>
      <c r="J51" s="2"/>
    </row>
    <row r="52" spans="1:10" ht="12.75" customHeight="1" x14ac:dyDescent="0.25">
      <c r="A52" s="119"/>
      <c r="B52" s="5" t="s">
        <v>13</v>
      </c>
      <c r="C52" s="4" t="s">
        <v>12</v>
      </c>
      <c r="D52" s="104" t="str">
        <f>IF(AND(D13="Touring",D51&gt;100000),"100,000"," ") &amp; IF(AND(D13="None Touring",D51&gt;80000),"80,000"," ")</f>
        <v xml:space="preserve">  </v>
      </c>
      <c r="E52" s="104" t="str">
        <f t="shared" ref="E52:H52" si="18">IF(AND(E13="Touring",E51&gt;100000),"100,000"," ") &amp; IF(AND(E13="None Touring",E51&gt;80000),"80,000"," ")</f>
        <v xml:space="preserve">  </v>
      </c>
      <c r="F52" s="104" t="str">
        <f t="shared" si="18"/>
        <v xml:space="preserve">  </v>
      </c>
      <c r="G52" s="104" t="str">
        <f t="shared" si="18"/>
        <v xml:space="preserve">  </v>
      </c>
      <c r="H52" s="104" t="str">
        <f t="shared" si="18"/>
        <v xml:space="preserve">  </v>
      </c>
      <c r="I52" s="3" t="s">
        <v>11</v>
      </c>
      <c r="J52" s="2"/>
    </row>
    <row r="53" spans="1:10" x14ac:dyDescent="0.25">
      <c r="A53" s="109"/>
      <c r="B53" s="110"/>
      <c r="C53" s="109"/>
      <c r="D53" s="109"/>
      <c r="E53" s="109"/>
      <c r="F53" s="109"/>
      <c r="G53" s="109"/>
      <c r="H53" s="109"/>
      <c r="I53" s="109"/>
    </row>
    <row r="54" spans="1:10" x14ac:dyDescent="0.25">
      <c r="A54" s="109"/>
      <c r="B54" s="110" t="s">
        <v>198</v>
      </c>
      <c r="C54" s="111" t="s">
        <v>199</v>
      </c>
      <c r="D54" s="109"/>
      <c r="E54" s="109"/>
      <c r="F54" s="109"/>
      <c r="G54" s="109"/>
      <c r="H54" s="109"/>
      <c r="I54" s="109"/>
    </row>
    <row r="55" spans="1:10" x14ac:dyDescent="0.25">
      <c r="A55" s="109"/>
      <c r="B55" s="110"/>
      <c r="C55" s="109"/>
      <c r="D55" s="109"/>
      <c r="E55" s="109"/>
      <c r="F55" s="109"/>
      <c r="G55" s="109"/>
      <c r="H55" s="109"/>
      <c r="I55" s="109"/>
    </row>
    <row r="56" spans="1:10" x14ac:dyDescent="0.25">
      <c r="A56" s="109"/>
      <c r="B56" s="110"/>
      <c r="C56" s="109"/>
      <c r="D56" s="109"/>
      <c r="E56" s="109"/>
      <c r="F56" s="109"/>
      <c r="G56" s="109"/>
      <c r="H56" s="109"/>
      <c r="I56" s="109"/>
    </row>
    <row r="57" spans="1:10" x14ac:dyDescent="0.25">
      <c r="A57" s="109"/>
      <c r="B57" s="110"/>
      <c r="C57" s="109"/>
      <c r="D57" s="109"/>
      <c r="E57" s="109"/>
      <c r="F57" s="109"/>
      <c r="G57" s="109"/>
      <c r="H57" s="109"/>
      <c r="I57" s="109"/>
    </row>
  </sheetData>
  <sheetProtection password="F86F" sheet="1" objects="1" scenarios="1" insertColumns="0" insertRows="0"/>
  <mergeCells count="6">
    <mergeCell ref="D10:I10"/>
    <mergeCell ref="D12:I12"/>
    <mergeCell ref="D14:I14"/>
    <mergeCell ref="A19:A28"/>
    <mergeCell ref="A46:A52"/>
    <mergeCell ref="A29:A45"/>
  </mergeCells>
  <conditionalFormatting sqref="D24:H24">
    <cfRule type="cellIs" dxfId="29" priority="3" operator="equal">
      <formula>0</formula>
    </cfRule>
  </conditionalFormatting>
  <conditionalFormatting sqref="D24:H24 D26:H26 D28:H28">
    <cfRule type="cellIs" dxfId="28" priority="4" operator="equal">
      <formula>0</formula>
    </cfRule>
  </conditionalFormatting>
  <conditionalFormatting sqref="D45:H45">
    <cfRule type="cellIs" dxfId="27" priority="2" operator="equal">
      <formula>0</formula>
    </cfRule>
  </conditionalFormatting>
  <conditionalFormatting sqref="D47:H47 D49:H49">
    <cfRule type="cellIs" dxfId="26" priority="1" operator="equal">
      <formula>0</formula>
    </cfRule>
  </conditionalFormatting>
  <dataValidations count="6">
    <dataValidation type="list" allowBlank="1" showInputMessage="1" showErrorMessage="1" sqref="D11:H11">
      <formula1>$C$1:$C$3</formula1>
    </dataValidation>
    <dataValidation type="list" allowBlank="1" showInputMessage="1" showErrorMessage="1" sqref="D13:I13">
      <formula1>"Touring,None Touring"</formula1>
    </dataValidation>
    <dataValidation type="decimal" operator="lessThanOrEqual" allowBlank="1" showInputMessage="1" showErrorMessage="1" errorTitle="Loss Surrendered" error="Loss surrendered cannot be greater than the surrenderable loss (TC4)" sqref="D50:H50">
      <formula1>D49</formula1>
    </dataValidation>
    <dataValidation type="decimal" operator="lessThanOrEqual" allowBlank="1" showInputMessage="1" showErrorMessage="1" sqref="D47:H47">
      <formula1>0</formula1>
    </dataValidation>
    <dataValidation type="decimal" operator="lessThanOrEqual" allowBlank="1" showInputMessage="1" showErrorMessage="1" errorTitle="Relevant unused Loss " error="Relevant Unused  Loss must be a Negative" sqref="D46:H46">
      <formula1>0</formula1>
    </dataValidation>
    <dataValidation type="decimal" operator="greaterThanOrEqual" allowBlank="1" showInputMessage="1" showErrorMessage="1" sqref="D48:H48">
      <formula1>0</formula1>
    </dataValidation>
  </dataValidations>
  <hyperlinks>
    <hyperlink ref="C54" r:id="rId1"/>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H106"/>
  <sheetViews>
    <sheetView zoomScale="85" zoomScaleNormal="85" workbookViewId="0">
      <pane ySplit="7" topLeftCell="A11" activePane="bottomLeft" state="frozen"/>
      <selection activeCell="E23" sqref="E23"/>
      <selection pane="bottomLeft" activeCell="B15" sqref="B15"/>
    </sheetView>
  </sheetViews>
  <sheetFormatPr defaultRowHeight="15" x14ac:dyDescent="0.25"/>
  <cols>
    <col min="1" max="1" width="48.85546875" style="18" customWidth="1"/>
    <col min="2" max="2" width="26.140625" style="18" customWidth="1"/>
    <col min="3" max="3" width="36.140625" style="18" customWidth="1"/>
    <col min="4" max="4" width="21.7109375" style="18" customWidth="1"/>
    <col min="5" max="5" width="24.42578125" style="18" customWidth="1"/>
    <col min="6" max="6" width="28.85546875" style="18" customWidth="1"/>
    <col min="7" max="7" width="31.28515625" style="18" customWidth="1"/>
    <col min="8" max="8" width="19.85546875" style="18" customWidth="1"/>
    <col min="9" max="16384" width="9.140625" style="18"/>
  </cols>
  <sheetData>
    <row r="1" spans="1:8" hidden="1" x14ac:dyDescent="0.25">
      <c r="B1" s="70">
        <f>SUM(D46,C46)</f>
        <v>0</v>
      </c>
      <c r="E1" s="70">
        <f>SUM(E46,F46)</f>
        <v>0</v>
      </c>
    </row>
    <row r="2" spans="1:8" ht="21" customHeight="1" x14ac:dyDescent="0.35">
      <c r="A2" s="21"/>
      <c r="B2" s="21"/>
      <c r="C2" s="71" t="s">
        <v>150</v>
      </c>
      <c r="D2" s="21"/>
      <c r="E2" s="21"/>
      <c r="F2" s="21"/>
      <c r="G2" s="21"/>
      <c r="H2" s="21"/>
    </row>
    <row r="3" spans="1:8" ht="14.25" customHeight="1" x14ac:dyDescent="0.25">
      <c r="A3" s="21" t="s">
        <v>9</v>
      </c>
      <c r="B3" s="84"/>
      <c r="C3" s="21" t="s">
        <v>8</v>
      </c>
      <c r="D3" s="84"/>
      <c r="E3" s="21" t="s">
        <v>149</v>
      </c>
      <c r="F3" s="85"/>
      <c r="G3" s="85"/>
      <c r="H3" s="21"/>
    </row>
    <row r="4" spans="1:8" ht="14.25" customHeight="1" x14ac:dyDescent="0.25">
      <c r="A4" s="21" t="s">
        <v>7</v>
      </c>
      <c r="B4" s="84"/>
      <c r="C4" s="21" t="s">
        <v>148</v>
      </c>
      <c r="D4" s="84"/>
      <c r="E4" s="21"/>
      <c r="F4" s="85"/>
      <c r="G4" s="85"/>
      <c r="H4" s="21"/>
    </row>
    <row r="5" spans="1:8" ht="21" customHeight="1" x14ac:dyDescent="0.25">
      <c r="A5" s="72" t="s">
        <v>147</v>
      </c>
      <c r="B5" s="73" t="s">
        <v>146</v>
      </c>
      <c r="C5" s="108" t="s">
        <v>200</v>
      </c>
      <c r="D5" s="74"/>
      <c r="E5" s="74"/>
      <c r="F5" s="74"/>
      <c r="G5" s="74"/>
      <c r="H5" s="75"/>
    </row>
    <row r="6" spans="1:8" s="48" customFormat="1" ht="15" customHeight="1" x14ac:dyDescent="0.25">
      <c r="A6" s="86" t="s">
        <v>98</v>
      </c>
      <c r="B6" s="47" t="s">
        <v>98</v>
      </c>
      <c r="C6" s="47"/>
      <c r="D6" s="47"/>
      <c r="E6" s="47"/>
      <c r="F6" s="47"/>
      <c r="G6" s="47"/>
      <c r="H6" s="87"/>
    </row>
    <row r="7" spans="1:8" ht="15" customHeight="1" x14ac:dyDescent="0.25">
      <c r="A7" s="72" t="s">
        <v>145</v>
      </c>
      <c r="B7" s="76" t="s">
        <v>144</v>
      </c>
      <c r="C7" s="76" t="s">
        <v>143</v>
      </c>
      <c r="D7" s="76" t="s">
        <v>142</v>
      </c>
      <c r="E7" s="76" t="s">
        <v>141</v>
      </c>
      <c r="F7" s="76" t="s">
        <v>140</v>
      </c>
      <c r="G7" s="76" t="s">
        <v>139</v>
      </c>
      <c r="H7" s="77" t="s">
        <v>138</v>
      </c>
    </row>
    <row r="8" spans="1:8" s="48" customFormat="1" ht="15" customHeight="1" x14ac:dyDescent="0.25">
      <c r="A8" s="88" t="s">
        <v>137</v>
      </c>
      <c r="B8" s="89"/>
      <c r="C8" s="47"/>
      <c r="D8" s="47"/>
      <c r="E8" s="47"/>
      <c r="F8" s="47"/>
      <c r="G8" s="47"/>
      <c r="H8" s="87"/>
    </row>
    <row r="9" spans="1:8" s="48" customFormat="1" x14ac:dyDescent="0.25">
      <c r="A9" s="90" t="s">
        <v>126</v>
      </c>
      <c r="B9" s="89"/>
      <c r="C9" s="47"/>
      <c r="D9" s="47"/>
      <c r="E9" s="47"/>
      <c r="F9" s="47"/>
      <c r="G9" s="47"/>
      <c r="H9" s="87"/>
    </row>
    <row r="10" spans="1:8" s="48" customFormat="1" x14ac:dyDescent="0.25">
      <c r="A10" s="90" t="s">
        <v>136</v>
      </c>
      <c r="B10" s="89"/>
      <c r="C10" s="47"/>
      <c r="D10" s="47"/>
      <c r="E10" s="47"/>
      <c r="F10" s="47"/>
      <c r="G10" s="47"/>
      <c r="H10" s="87"/>
    </row>
    <row r="11" spans="1:8" s="48" customFormat="1" x14ac:dyDescent="0.25">
      <c r="A11" s="90" t="s">
        <v>135</v>
      </c>
      <c r="B11" s="89"/>
      <c r="C11" s="47"/>
      <c r="D11" s="47"/>
      <c r="E11" s="47"/>
      <c r="F11" s="47"/>
      <c r="G11" s="47"/>
      <c r="H11" s="87"/>
    </row>
    <row r="12" spans="1:8" s="48" customFormat="1" x14ac:dyDescent="0.25">
      <c r="A12" s="86"/>
      <c r="B12" s="89"/>
      <c r="C12" s="47"/>
      <c r="D12" s="47"/>
      <c r="E12" s="47"/>
      <c r="F12" s="47"/>
      <c r="G12" s="47"/>
      <c r="H12" s="87"/>
    </row>
    <row r="13" spans="1:8" s="48" customFormat="1" x14ac:dyDescent="0.25">
      <c r="A13" s="86"/>
      <c r="B13" s="89"/>
      <c r="C13" s="47"/>
      <c r="D13" s="47"/>
      <c r="E13" s="47"/>
      <c r="F13" s="47"/>
      <c r="G13" s="47"/>
      <c r="H13" s="87"/>
    </row>
    <row r="14" spans="1:8" s="48" customFormat="1" x14ac:dyDescent="0.25">
      <c r="A14" s="88" t="s">
        <v>134</v>
      </c>
      <c r="B14" s="89"/>
      <c r="C14" s="47"/>
      <c r="D14" s="47"/>
      <c r="E14" s="47"/>
      <c r="F14" s="47"/>
      <c r="G14" s="47"/>
      <c r="H14" s="87"/>
    </row>
    <row r="15" spans="1:8" s="48" customFormat="1" x14ac:dyDescent="0.25">
      <c r="A15" s="90" t="s">
        <v>126</v>
      </c>
      <c r="B15" s="89"/>
      <c r="C15" s="47"/>
      <c r="D15" s="47"/>
      <c r="E15" s="47"/>
      <c r="F15" s="47"/>
      <c r="G15" s="47"/>
      <c r="H15" s="87"/>
    </row>
    <row r="16" spans="1:8" s="48" customFormat="1" x14ac:dyDescent="0.25">
      <c r="A16" s="91" t="s">
        <v>133</v>
      </c>
      <c r="B16" s="89"/>
      <c r="C16" s="47"/>
      <c r="D16" s="47"/>
      <c r="E16" s="47"/>
      <c r="F16" s="47"/>
      <c r="G16" s="47"/>
      <c r="H16" s="87"/>
    </row>
    <row r="17" spans="1:8" s="48" customFormat="1" x14ac:dyDescent="0.25">
      <c r="A17" s="91" t="s">
        <v>132</v>
      </c>
      <c r="B17" s="89"/>
      <c r="C17" s="47"/>
      <c r="D17" s="47"/>
      <c r="E17" s="47"/>
      <c r="F17" s="47"/>
      <c r="G17" s="47"/>
      <c r="H17" s="87"/>
    </row>
    <row r="18" spans="1:8" s="48" customFormat="1" x14ac:dyDescent="0.25">
      <c r="A18" s="91" t="s">
        <v>131</v>
      </c>
      <c r="B18" s="89"/>
      <c r="C18" s="47"/>
      <c r="D18" s="47"/>
      <c r="E18" s="47"/>
      <c r="F18" s="47"/>
      <c r="G18" s="47"/>
      <c r="H18" s="87"/>
    </row>
    <row r="19" spans="1:8" s="48" customFormat="1" x14ac:dyDescent="0.25">
      <c r="A19" s="86" t="s">
        <v>130</v>
      </c>
      <c r="B19" s="89"/>
      <c r="C19" s="47"/>
      <c r="D19" s="47"/>
      <c r="E19" s="47"/>
      <c r="F19" s="47"/>
      <c r="G19" s="47"/>
      <c r="H19" s="87"/>
    </row>
    <row r="20" spans="1:8" s="48" customFormat="1" x14ac:dyDescent="0.25">
      <c r="A20" s="86" t="s">
        <v>129</v>
      </c>
      <c r="B20" s="89"/>
      <c r="C20" s="47"/>
      <c r="D20" s="47"/>
      <c r="E20" s="47"/>
      <c r="F20" s="47"/>
      <c r="G20" s="47"/>
      <c r="H20" s="87"/>
    </row>
    <row r="21" spans="1:8" s="48" customFormat="1" x14ac:dyDescent="0.25">
      <c r="A21" s="86" t="s">
        <v>128</v>
      </c>
      <c r="B21" s="89"/>
      <c r="C21" s="47"/>
      <c r="D21" s="47"/>
      <c r="E21" s="47"/>
      <c r="F21" s="47"/>
      <c r="G21" s="47"/>
      <c r="H21" s="87"/>
    </row>
    <row r="22" spans="1:8" s="48" customFormat="1" x14ac:dyDescent="0.25">
      <c r="A22" s="86"/>
      <c r="B22" s="89"/>
      <c r="C22" s="47"/>
      <c r="D22" s="47"/>
      <c r="E22" s="47"/>
      <c r="F22" s="47"/>
      <c r="G22" s="47"/>
      <c r="H22" s="87"/>
    </row>
    <row r="23" spans="1:8" s="48" customFormat="1" x14ac:dyDescent="0.25">
      <c r="A23" s="86"/>
      <c r="B23" s="89"/>
      <c r="C23" s="47"/>
      <c r="D23" s="47"/>
      <c r="E23" s="47"/>
      <c r="F23" s="47"/>
      <c r="G23" s="47"/>
      <c r="H23" s="87"/>
    </row>
    <row r="24" spans="1:8" s="48" customFormat="1" x14ac:dyDescent="0.25">
      <c r="A24" s="86"/>
      <c r="B24" s="89"/>
      <c r="C24" s="47"/>
      <c r="D24" s="47"/>
      <c r="E24" s="47"/>
      <c r="F24" s="47"/>
      <c r="G24" s="47"/>
      <c r="H24" s="87"/>
    </row>
    <row r="25" spans="1:8" s="48" customFormat="1" x14ac:dyDescent="0.25">
      <c r="A25" s="86"/>
      <c r="B25" s="89"/>
      <c r="C25" s="47"/>
      <c r="D25" s="47"/>
      <c r="E25" s="47"/>
      <c r="F25" s="47"/>
      <c r="G25" s="47"/>
      <c r="H25" s="87"/>
    </row>
    <row r="26" spans="1:8" s="48" customFormat="1" ht="30" x14ac:dyDescent="0.25">
      <c r="A26" s="92" t="s">
        <v>127</v>
      </c>
      <c r="B26" s="89"/>
      <c r="C26" s="47"/>
      <c r="D26" s="47"/>
      <c r="E26" s="47"/>
      <c r="F26" s="47"/>
      <c r="G26" s="47"/>
      <c r="H26" s="87"/>
    </row>
    <row r="27" spans="1:8" s="48" customFormat="1" x14ac:dyDescent="0.25">
      <c r="A27" s="90" t="s">
        <v>126</v>
      </c>
      <c r="B27" s="89"/>
      <c r="C27" s="47"/>
      <c r="D27" s="47"/>
      <c r="E27" s="47"/>
      <c r="F27" s="47"/>
      <c r="G27" s="47"/>
      <c r="H27" s="87"/>
    </row>
    <row r="28" spans="1:8" s="48" customFormat="1" x14ac:dyDescent="0.25">
      <c r="A28" s="90" t="s">
        <v>125</v>
      </c>
      <c r="B28" s="89"/>
      <c r="C28" s="47"/>
      <c r="D28" s="47"/>
      <c r="E28" s="47"/>
      <c r="F28" s="47"/>
      <c r="G28" s="47"/>
      <c r="H28" s="87"/>
    </row>
    <row r="29" spans="1:8" s="48" customFormat="1" x14ac:dyDescent="0.25">
      <c r="A29" s="86" t="s">
        <v>124</v>
      </c>
      <c r="B29" s="89"/>
      <c r="C29" s="47"/>
      <c r="D29" s="47"/>
      <c r="E29" s="47"/>
      <c r="F29" s="47"/>
      <c r="G29" s="47"/>
      <c r="H29" s="87"/>
    </row>
    <row r="30" spans="1:8" s="48" customFormat="1" x14ac:dyDescent="0.25">
      <c r="A30" s="86" t="s">
        <v>123</v>
      </c>
      <c r="B30" s="89"/>
      <c r="C30" s="47"/>
      <c r="D30" s="47"/>
      <c r="E30" s="47"/>
      <c r="F30" s="47"/>
      <c r="G30" s="47"/>
      <c r="H30" s="87"/>
    </row>
    <row r="31" spans="1:8" s="48" customFormat="1" x14ac:dyDescent="0.25">
      <c r="A31" s="90" t="s">
        <v>122</v>
      </c>
      <c r="B31" s="89"/>
      <c r="C31" s="47"/>
      <c r="D31" s="47"/>
      <c r="E31" s="47"/>
      <c r="F31" s="47"/>
      <c r="G31" s="47"/>
      <c r="H31" s="87"/>
    </row>
    <row r="32" spans="1:8" s="48" customFormat="1" x14ac:dyDescent="0.25">
      <c r="A32" s="90" t="s">
        <v>121</v>
      </c>
      <c r="B32" s="89"/>
      <c r="C32" s="47"/>
      <c r="D32" s="47"/>
      <c r="E32" s="47"/>
      <c r="F32" s="47"/>
      <c r="G32" s="47"/>
      <c r="H32" s="87"/>
    </row>
    <row r="33" spans="1:8" s="48" customFormat="1" x14ac:dyDescent="0.25">
      <c r="A33" s="90"/>
      <c r="B33" s="89"/>
      <c r="C33" s="47"/>
      <c r="D33" s="47"/>
      <c r="E33" s="47"/>
      <c r="F33" s="47"/>
      <c r="G33" s="47"/>
      <c r="H33" s="87"/>
    </row>
    <row r="34" spans="1:8" s="48" customFormat="1" x14ac:dyDescent="0.25">
      <c r="A34" s="90"/>
      <c r="B34" s="89"/>
      <c r="C34" s="47"/>
      <c r="D34" s="47"/>
      <c r="E34" s="47"/>
      <c r="F34" s="47"/>
      <c r="G34" s="47"/>
      <c r="H34" s="87"/>
    </row>
    <row r="35" spans="1:8" s="48" customFormat="1" x14ac:dyDescent="0.25">
      <c r="A35" s="90"/>
      <c r="B35" s="89"/>
      <c r="C35" s="47"/>
      <c r="D35" s="47"/>
      <c r="E35" s="47"/>
      <c r="F35" s="47"/>
      <c r="G35" s="47"/>
      <c r="H35" s="87"/>
    </row>
    <row r="36" spans="1:8" s="48" customFormat="1" ht="45" x14ac:dyDescent="0.25">
      <c r="A36" s="93" t="s">
        <v>120</v>
      </c>
      <c r="B36" s="89"/>
      <c r="C36" s="47"/>
      <c r="D36" s="47"/>
      <c r="E36" s="47"/>
      <c r="F36" s="47"/>
      <c r="G36" s="47"/>
      <c r="H36" s="87"/>
    </row>
    <row r="37" spans="1:8" s="48" customFormat="1" x14ac:dyDescent="0.25">
      <c r="A37" s="94" t="s">
        <v>119</v>
      </c>
      <c r="B37" s="89"/>
      <c r="C37" s="47"/>
      <c r="D37" s="47"/>
      <c r="E37" s="47"/>
      <c r="F37" s="47"/>
      <c r="G37" s="47"/>
      <c r="H37" s="87"/>
    </row>
    <row r="38" spans="1:8" s="48" customFormat="1" x14ac:dyDescent="0.25">
      <c r="A38" s="94" t="s">
        <v>118</v>
      </c>
      <c r="B38" s="89"/>
      <c r="C38" s="47"/>
      <c r="D38" s="47"/>
      <c r="E38" s="47"/>
      <c r="F38" s="47"/>
      <c r="G38" s="47"/>
      <c r="H38" s="87"/>
    </row>
    <row r="39" spans="1:8" s="48" customFormat="1" x14ac:dyDescent="0.25">
      <c r="A39" s="94" t="s">
        <v>117</v>
      </c>
      <c r="B39" s="89"/>
      <c r="C39" s="47"/>
      <c r="D39" s="47"/>
      <c r="E39" s="47"/>
      <c r="F39" s="47"/>
      <c r="G39" s="47"/>
      <c r="H39" s="87"/>
    </row>
    <row r="40" spans="1:8" s="48" customFormat="1" x14ac:dyDescent="0.25">
      <c r="A40" s="86" t="s">
        <v>116</v>
      </c>
      <c r="B40" s="89"/>
      <c r="C40" s="47"/>
      <c r="D40" s="47"/>
      <c r="E40" s="47"/>
      <c r="F40" s="47"/>
      <c r="G40" s="47"/>
      <c r="H40" s="87"/>
    </row>
    <row r="41" spans="1:8" s="48" customFormat="1" x14ac:dyDescent="0.25">
      <c r="A41" s="86" t="s">
        <v>115</v>
      </c>
      <c r="B41" s="89"/>
      <c r="C41" s="47"/>
      <c r="D41" s="47"/>
      <c r="E41" s="47"/>
      <c r="F41" s="47"/>
      <c r="G41" s="47"/>
      <c r="H41" s="87"/>
    </row>
    <row r="42" spans="1:8" s="48" customFormat="1" x14ac:dyDescent="0.25">
      <c r="A42" s="86" t="s">
        <v>114</v>
      </c>
      <c r="B42" s="89"/>
      <c r="C42" s="47"/>
      <c r="D42" s="47"/>
      <c r="E42" s="47"/>
      <c r="F42" s="47"/>
      <c r="G42" s="47"/>
      <c r="H42" s="87"/>
    </row>
    <row r="43" spans="1:8" s="48" customFormat="1" x14ac:dyDescent="0.25">
      <c r="A43" s="86" t="s">
        <v>113</v>
      </c>
      <c r="B43" s="89"/>
      <c r="C43" s="47"/>
      <c r="D43" s="47"/>
      <c r="E43" s="47"/>
      <c r="F43" s="47"/>
      <c r="G43" s="47"/>
      <c r="H43" s="87"/>
    </row>
    <row r="44" spans="1:8" s="48" customFormat="1" x14ac:dyDescent="0.25">
      <c r="A44" s="86" t="s">
        <v>112</v>
      </c>
      <c r="B44" s="89"/>
      <c r="C44" s="47"/>
      <c r="D44" s="47"/>
      <c r="E44" s="47"/>
      <c r="F44" s="47"/>
      <c r="G44" s="47"/>
      <c r="H44" s="87"/>
    </row>
    <row r="45" spans="1:8" s="48" customFormat="1" x14ac:dyDescent="0.25">
      <c r="A45" s="86"/>
      <c r="B45" s="89"/>
      <c r="C45" s="47"/>
      <c r="D45" s="47"/>
      <c r="E45" s="47"/>
      <c r="F45" s="47"/>
      <c r="G45" s="47"/>
      <c r="H45" s="87"/>
    </row>
    <row r="46" spans="1:8" ht="15.75" thickBot="1" x14ac:dyDescent="0.3">
      <c r="A46" s="78" t="s">
        <v>110</v>
      </c>
      <c r="B46" s="79">
        <f>SUBTOTAL(109,Table2[Total expenditure])</f>
        <v>0</v>
      </c>
      <c r="C46" s="79">
        <f>SUBTOTAL(109,Table2[Non Core Expenditure])</f>
        <v>0</v>
      </c>
      <c r="D46" s="79">
        <f>SUBTOTAL(109,Table2[Total Core Expenditure])</f>
        <v>0</v>
      </c>
      <c r="E46" s="79">
        <f>SUBTOTAL(109,Table2[Total EEA Core Expenditure])</f>
        <v>0</v>
      </c>
      <c r="F46" s="79">
        <f>SUM(Table2[Total Non EEA Core Expenditure])</f>
        <v>0</v>
      </c>
      <c r="G46" s="79">
        <f>SUM(Table2[[Apportionment basis ]])</f>
        <v>0</v>
      </c>
      <c r="H46" s="80"/>
    </row>
    <row r="47" spans="1:8" s="48" customFormat="1" x14ac:dyDescent="0.25">
      <c r="A47" s="86" t="s">
        <v>111</v>
      </c>
      <c r="B47" s="95"/>
      <c r="C47" s="47"/>
      <c r="D47" s="47"/>
      <c r="E47" s="96"/>
      <c r="F47" s="47"/>
      <c r="G47" s="47"/>
      <c r="H47" s="87"/>
    </row>
    <row r="48" spans="1:8" x14ac:dyDescent="0.25">
      <c r="A48" s="81" t="s">
        <v>110</v>
      </c>
      <c r="B48" s="82">
        <f>Table2[[#Totals],[Total expenditure]]-B47</f>
        <v>0</v>
      </c>
      <c r="C48" s="82">
        <f>Table2[[#Totals],[Non Core Expenditure]]-C47</f>
        <v>0</v>
      </c>
      <c r="D48" s="82">
        <f>Table2[[#Totals],[Total Core Expenditure]]-D47</f>
        <v>0</v>
      </c>
      <c r="E48" s="82">
        <f>Table2[[#Totals],[Total EEA Core Expenditure]]-E47</f>
        <v>0</v>
      </c>
      <c r="F48" s="82">
        <f>Table2[[#Totals],[Total Non EEA Core Expenditure]]-F47</f>
        <v>0</v>
      </c>
      <c r="G48" s="82">
        <f>Table2[[#Totals],[Apportionment basis ]]-G47</f>
        <v>0</v>
      </c>
      <c r="H48" s="82"/>
    </row>
    <row r="49" spans="1:1" x14ac:dyDescent="0.25">
      <c r="A49" s="18" t="s">
        <v>109</v>
      </c>
    </row>
    <row r="50" spans="1:1" x14ac:dyDescent="0.25">
      <c r="A50" s="18" t="s">
        <v>108</v>
      </c>
    </row>
    <row r="51" spans="1:1" x14ac:dyDescent="0.25">
      <c r="A51" s="18" t="s">
        <v>107</v>
      </c>
    </row>
    <row r="106" spans="1:1" x14ac:dyDescent="0.25">
      <c r="A106" s="83"/>
    </row>
  </sheetData>
  <sheetProtection password="F86F" sheet="1" objects="1" scenarios="1" insertColumns="0" insertRows="0"/>
  <conditionalFormatting sqref="B46">
    <cfRule type="cellIs" dxfId="25" priority="2" operator="notEqual">
      <formula>$B$1</formula>
    </cfRule>
  </conditionalFormatting>
  <conditionalFormatting sqref="D46">
    <cfRule type="cellIs" dxfId="24" priority="1" operator="notEqual">
      <formula>$E$1</formula>
    </cfRule>
  </conditionalFormatting>
  <hyperlinks>
    <hyperlink ref="C5" r:id="rId1"/>
  </hyperlinks>
  <pageMargins left="0.7" right="0.7" top="0.75" bottom="0.75" header="0.3" footer="0.3"/>
  <pageSetup paperSize="9" orientation="portrait" r:id="rId2"/>
  <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M&amp;G Tax Relief Stencil</vt:lpstr>
      <vt:lpstr>M&amp;G Tax Relief Checklist</vt:lpstr>
      <vt:lpstr>M&amp;G Computation</vt:lpstr>
      <vt:lpstr>M&amp;G Expenditure Breakdown</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Atkins</dc:creator>
  <cp:lastModifiedBy>Peter Atkins</cp:lastModifiedBy>
  <dcterms:created xsi:type="dcterms:W3CDTF">2018-03-20T11:44:19Z</dcterms:created>
  <dcterms:modified xsi:type="dcterms:W3CDTF">2019-01-25T13:13:18Z</dcterms:modified>
</cp:coreProperties>
</file>